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EstaPasta_de_trabalho" defaultThemeVersion="124226"/>
  <mc:AlternateContent xmlns:mc="http://schemas.openxmlformats.org/markup-compatibility/2006">
    <mc:Choice Requires="x15">
      <x15ac:absPath xmlns:x15ac="http://schemas.microsoft.com/office/spreadsheetml/2010/11/ac" url="\\AMBIENTAL05\Ambiental\PMVA\2021\EEA\EEA8\"/>
    </mc:Choice>
  </mc:AlternateContent>
  <workbookProtection workbookPassword="B6E1" lockStructure="1"/>
  <bookViews>
    <workbookView xWindow="0" yWindow="0" windowWidth="20490" windowHeight="7755" activeTab="1"/>
  </bookViews>
  <sheets>
    <sheet name="INSTRUÇÕES" sheetId="14" r:id="rId1"/>
    <sheet name="Município Sustentável" sheetId="1" r:id="rId2"/>
    <sheet name="Estrutura de Ed Ambiental" sheetId="2" r:id="rId3"/>
    <sheet name="Conselho Municipal" sheetId="3" r:id="rId4"/>
    <sheet name="Biodiversidade" sheetId="4" r:id="rId5"/>
    <sheet name="Gestão das águas" sheetId="5" r:id="rId6"/>
    <sheet name="Qualidade do ar" sheetId="6" r:id="rId7"/>
    <sheet name="Uso do Solo" sheetId="7" r:id="rId8"/>
    <sheet name="Arborização Urbana" sheetId="8" r:id="rId9"/>
    <sheet name="Esgoto Tratado" sheetId="9" r:id="rId10"/>
    <sheet name="Resíduos Sólidos" sheetId="10" r:id="rId11"/>
    <sheet name="% Preenchida" sheetId="13" state="hidden" r:id="rId12"/>
    <sheet name="Plan1" sheetId="15" state="hidden" r:id="rId13"/>
  </sheets>
  <definedNames>
    <definedName name="_xlnm.Print_Area" localSheetId="1">'Município Sustentável'!$A$2:$F$34</definedName>
  </definedNames>
  <calcPr calcId="152511"/>
  <fileRecoveryPr autoRecover="0"/>
</workbook>
</file>

<file path=xl/calcChain.xml><?xml version="1.0" encoding="utf-8"?>
<calcChain xmlns="http://schemas.openxmlformats.org/spreadsheetml/2006/main">
  <c r="H126" i="10" l="1"/>
  <c r="H96" i="10"/>
  <c r="H95" i="10"/>
  <c r="H42" i="10"/>
  <c r="H41" i="10"/>
  <c r="H35" i="10"/>
  <c r="H28" i="10"/>
  <c r="H20" i="10"/>
  <c r="H15" i="10"/>
  <c r="H14" i="10"/>
  <c r="H64" i="10"/>
  <c r="H65" i="10"/>
  <c r="F20" i="7"/>
  <c r="F19" i="7"/>
  <c r="F21" i="7" s="1"/>
  <c r="F17" i="7"/>
  <c r="E20" i="6"/>
  <c r="E19" i="6"/>
  <c r="E18" i="6"/>
  <c r="E16" i="6"/>
  <c r="E21" i="6"/>
  <c r="G79" i="5"/>
  <c r="G78" i="5"/>
  <c r="G77" i="5"/>
  <c r="G76" i="5"/>
  <c r="G74" i="5"/>
  <c r="G73" i="5"/>
  <c r="G72" i="5"/>
  <c r="G46" i="5"/>
  <c r="G45" i="5"/>
  <c r="G43" i="5"/>
  <c r="G42" i="5"/>
  <c r="G41" i="5"/>
  <c r="G40" i="5"/>
  <c r="G38" i="5"/>
  <c r="G36" i="5"/>
  <c r="G34" i="5"/>
  <c r="G33" i="5"/>
  <c r="G32" i="5"/>
  <c r="G31" i="5"/>
  <c r="G30" i="5"/>
  <c r="G29" i="5"/>
  <c r="G28" i="5"/>
  <c r="G27" i="5"/>
  <c r="G25" i="5"/>
  <c r="G24" i="5"/>
  <c r="G23" i="5"/>
  <c r="G22" i="5"/>
  <c r="G21" i="5"/>
  <c r="G20" i="5"/>
  <c r="G19" i="5"/>
  <c r="G17" i="5"/>
  <c r="G16" i="5"/>
  <c r="G15" i="5"/>
  <c r="G13" i="5"/>
  <c r="G12" i="5"/>
  <c r="H19" i="4"/>
  <c r="F14" i="3"/>
  <c r="F8" i="3"/>
  <c r="J8" i="2"/>
  <c r="E6" i="1"/>
  <c r="F15" i="7"/>
  <c r="F14" i="7"/>
  <c r="F10" i="3"/>
  <c r="H36" i="9"/>
  <c r="H38" i="9"/>
  <c r="H37" i="9"/>
  <c r="H35" i="9"/>
  <c r="H32" i="9"/>
  <c r="H31" i="9"/>
  <c r="H30" i="9"/>
  <c r="H27" i="9"/>
  <c r="H24" i="9"/>
  <c r="H21" i="9"/>
  <c r="H18" i="9"/>
  <c r="F12" i="7"/>
  <c r="F11" i="7"/>
  <c r="F10" i="7"/>
  <c r="F9" i="7"/>
  <c r="F8" i="7"/>
  <c r="F7" i="7"/>
  <c r="F6" i="7"/>
  <c r="H11" i="9"/>
  <c r="H7" i="9"/>
  <c r="H6" i="9"/>
  <c r="H10" i="9"/>
  <c r="H128" i="10"/>
  <c r="E13" i="1"/>
  <c r="E8" i="1"/>
  <c r="F9" i="3"/>
  <c r="F7" i="3"/>
  <c r="F13" i="3"/>
  <c r="F12" i="3"/>
  <c r="F11" i="3"/>
  <c r="H14" i="9"/>
  <c r="H40" i="10"/>
  <c r="G48" i="5"/>
  <c r="G52" i="5"/>
  <c r="E17" i="6"/>
  <c r="E15" i="6"/>
  <c r="E14" i="6"/>
  <c r="E13" i="6"/>
  <c r="E12" i="6"/>
  <c r="E11" i="6"/>
  <c r="E10" i="6"/>
  <c r="E9" i="6"/>
  <c r="E8" i="6"/>
  <c r="E7" i="6"/>
  <c r="E6" i="6"/>
  <c r="E5" i="6"/>
  <c r="H15" i="9"/>
  <c r="H5" i="9"/>
  <c r="F22" i="6"/>
  <c r="H80" i="5"/>
  <c r="G69" i="5"/>
  <c r="G65" i="5"/>
  <c r="G63" i="5"/>
  <c r="G58" i="5"/>
  <c r="G55" i="5"/>
  <c r="G10" i="5"/>
  <c r="G9" i="5"/>
  <c r="G8" i="5"/>
  <c r="G7" i="5"/>
  <c r="G6" i="5"/>
  <c r="F6" i="3"/>
  <c r="G21" i="7"/>
  <c r="K24" i="2"/>
  <c r="H119" i="10"/>
  <c r="H108" i="10"/>
  <c r="H103" i="10"/>
  <c r="H98" i="10"/>
  <c r="I132" i="10"/>
  <c r="H86" i="10"/>
  <c r="H76" i="10"/>
  <c r="H9" i="9"/>
  <c r="H8" i="9"/>
  <c r="H67" i="10"/>
  <c r="H60" i="10"/>
  <c r="H55" i="10"/>
  <c r="H44" i="10"/>
  <c r="H17" i="10"/>
  <c r="H22" i="10"/>
  <c r="H30" i="10"/>
  <c r="H37" i="10"/>
  <c r="H9" i="10"/>
  <c r="H8" i="10"/>
  <c r="H7" i="10"/>
  <c r="H6" i="10"/>
  <c r="I39" i="9"/>
  <c r="H7" i="4"/>
  <c r="G15" i="3"/>
  <c r="F34" i="1"/>
  <c r="I30" i="4"/>
  <c r="H6" i="4"/>
  <c r="E26" i="1"/>
  <c r="H27" i="4"/>
  <c r="H25" i="4"/>
  <c r="H24" i="4"/>
  <c r="H23" i="4"/>
  <c r="H22" i="4"/>
  <c r="H21" i="4"/>
  <c r="H20" i="4"/>
  <c r="H18" i="4"/>
  <c r="H17" i="4"/>
  <c r="H16" i="4"/>
  <c r="H12" i="4"/>
  <c r="H11" i="4"/>
  <c r="H10" i="4"/>
  <c r="J11" i="2"/>
  <c r="B13" i="13"/>
  <c r="H5" i="10"/>
  <c r="H10" i="10"/>
  <c r="H11" i="10"/>
  <c r="H73" i="10"/>
  <c r="H74" i="10"/>
  <c r="E5" i="8"/>
  <c r="E6" i="8"/>
  <c r="E7" i="8"/>
  <c r="E8" i="8"/>
  <c r="E9" i="8"/>
  <c r="E10" i="8"/>
  <c r="E11" i="8"/>
  <c r="E12" i="8"/>
  <c r="H13" i="4"/>
  <c r="H15" i="4"/>
  <c r="H28" i="4"/>
  <c r="H29" i="4"/>
  <c r="J5" i="2"/>
  <c r="J6" i="2"/>
  <c r="J7" i="2"/>
  <c r="J9" i="2"/>
  <c r="J10" i="2"/>
  <c r="J13" i="2"/>
  <c r="J14" i="2"/>
  <c r="J15" i="2"/>
  <c r="J16" i="2"/>
  <c r="J17" i="2"/>
  <c r="J18" i="2"/>
  <c r="J19" i="2"/>
  <c r="J20" i="2"/>
  <c r="J21" i="2"/>
  <c r="J22" i="2"/>
  <c r="J23" i="2"/>
  <c r="E4" i="1"/>
  <c r="E5" i="1"/>
  <c r="E7" i="1"/>
  <c r="E9" i="1"/>
  <c r="E10" i="1"/>
  <c r="E11" i="1"/>
  <c r="E12" i="1"/>
  <c r="E14" i="1"/>
  <c r="E15" i="1"/>
  <c r="E16" i="1"/>
  <c r="E17" i="1"/>
  <c r="E18" i="1"/>
  <c r="E19" i="1"/>
  <c r="E20" i="1"/>
  <c r="E21" i="1"/>
  <c r="E22" i="1"/>
  <c r="E23" i="1"/>
  <c r="E24" i="1"/>
  <c r="E25" i="1"/>
  <c r="E27" i="1"/>
  <c r="E28" i="1"/>
  <c r="E29" i="1"/>
  <c r="E30" i="1"/>
  <c r="E31" i="1"/>
  <c r="E32" i="1"/>
  <c r="E33" i="1"/>
  <c r="H132" i="10" l="1"/>
  <c r="F13" i="15" s="1"/>
  <c r="G14" i="15" s="1"/>
  <c r="E22" i="6"/>
  <c r="F9" i="15" s="1"/>
  <c r="E13" i="8"/>
  <c r="C10" i="13" s="1"/>
  <c r="C9" i="13"/>
  <c r="F10" i="15"/>
  <c r="H39" i="9"/>
  <c r="C11" i="13" s="1"/>
  <c r="G80" i="5"/>
  <c r="C7" i="13" s="1"/>
  <c r="H30" i="4"/>
  <c r="C6" i="13" s="1"/>
  <c r="F15" i="3"/>
  <c r="F6" i="15" s="1"/>
  <c r="C5" i="13"/>
  <c r="J24" i="2"/>
  <c r="F5" i="15" s="1"/>
  <c r="E34" i="1"/>
  <c r="F4" i="15" s="1"/>
  <c r="C12" i="13" l="1"/>
  <c r="C8" i="13"/>
  <c r="F11" i="15"/>
  <c r="F12" i="15"/>
  <c r="F8" i="15"/>
  <c r="F7" i="15"/>
  <c r="C4" i="13"/>
  <c r="C3" i="13"/>
  <c r="F14" i="15" l="1"/>
  <c r="C13" i="13"/>
  <c r="D13" i="13" s="1"/>
</calcChain>
</file>

<file path=xl/sharedStrings.xml><?xml version="1.0" encoding="utf-8"?>
<sst xmlns="http://schemas.openxmlformats.org/spreadsheetml/2006/main" count="937" uniqueCount="491">
  <si>
    <t>Resposta</t>
  </si>
  <si>
    <t>Qual valor (em reais) disponivel no Fundo Municipal de Meio Ambiente?</t>
  </si>
  <si>
    <t>Advertência</t>
  </si>
  <si>
    <t>Notificação</t>
  </si>
  <si>
    <t>Multa</t>
  </si>
  <si>
    <t>TCRA</t>
  </si>
  <si>
    <t>TAC</t>
  </si>
  <si>
    <t>Outros</t>
  </si>
  <si>
    <t>Número de edificações públicas sustentáveis</t>
  </si>
  <si>
    <t>Proteção das Águas</t>
  </si>
  <si>
    <t>Número de Nascentes Totais</t>
  </si>
  <si>
    <t>Número de Nascentes Degradadas</t>
  </si>
  <si>
    <t>Número de Nascentes em Recuperação</t>
  </si>
  <si>
    <t>Número de Nascentes Modelo</t>
  </si>
  <si>
    <t>Número de proprietários cadastrados no CAR</t>
  </si>
  <si>
    <t>Área total cadastrada no SARE (ha)</t>
  </si>
  <si>
    <t>Descrição da Cobertura Vegetal</t>
  </si>
  <si>
    <t>Número de veículos movidos à álcool da prefeitura</t>
  </si>
  <si>
    <t>Número de veículos movidos à gasolina da prefeitura</t>
  </si>
  <si>
    <t>Número de veículos movidos à diesel da prefeitura</t>
  </si>
  <si>
    <t>Programas de incentivo ao uso de bicicletas</t>
  </si>
  <si>
    <t>Programa de transporte coletivo para estudantes</t>
  </si>
  <si>
    <t>Quantidade (litros) de álcool consumido pela prefeitura</t>
  </si>
  <si>
    <t>Quantidade (litros) de gasolina consumido pela prefeitura</t>
  </si>
  <si>
    <t>Quantidade (litros) de diesel consumido pela prefeitura</t>
  </si>
  <si>
    <t>Número de árvores plantadas anualmente</t>
  </si>
  <si>
    <t>Processos Geodinâmicos</t>
  </si>
  <si>
    <t xml:space="preserve">Número de deslizamento de terras </t>
  </si>
  <si>
    <t>O muncípio tem aterro sanitário próprio</t>
  </si>
  <si>
    <t>Perímetro de Alerta (raio equiv.a 50 dias de trânsito) – tabela proposta pelo IG.</t>
  </si>
  <si>
    <t>Reservatório de Abastecimento/Pulmão</t>
  </si>
  <si>
    <t>Fluoretação</t>
  </si>
  <si>
    <t>Cadastro de rede documentada (papel ou digital)</t>
  </si>
  <si>
    <t>NL = nº total de ligações de água</t>
  </si>
  <si>
    <t>IP = ((VT – VM)/VT)*100</t>
  </si>
  <si>
    <t>a) Qualidade da água tratada</t>
  </si>
  <si>
    <t>IQAT = ( NAC/NAT)*100</t>
  </si>
  <si>
    <t>NAT = nº total de análises físico-quimicos realizados</t>
  </si>
  <si>
    <t>NAC = nº total de análise físico-quimicos em conformidade com a Portaria nº 2914/2011 do Ministério da Saúde</t>
  </si>
  <si>
    <t>IQAB = ( NABC/NAB)*100</t>
  </si>
  <si>
    <t>NAB = nº total de análises bacteriológicos realizados</t>
  </si>
  <si>
    <t>NABC= nº total de análises bacteriológicos em conformidade com a Portaria nº 2914/2011 do Ministério da Saúde</t>
  </si>
  <si>
    <t>Nota: Considerar nº total de análises realizadas</t>
  </si>
  <si>
    <t>IRA = NR/NL</t>
  </si>
  <si>
    <t>NR = nº número de reclamações anual (falta de água, água suja, e insuficiência de pressão na rede excetuando-se intervenções programada para manutenções de rede e/ou ligações e ligações cortadas.</t>
  </si>
  <si>
    <t>Equipe de pesquisa de vazamenos/reparação</t>
  </si>
  <si>
    <t>Bancada de calibração para hidrômetros/programa de substituição dos hidrômetros com vida útil vencida</t>
  </si>
  <si>
    <t>O município possui legislação que institui Política Municipal de Gestão de Resíduos Sólidos?</t>
  </si>
  <si>
    <t>O município possui Plano de Gestão Integrada de Resíduos Sólidos de acordo com a Política Nacional de Resíduos Sólidos, Lei Federal nº 12.305/2010?</t>
  </si>
  <si>
    <t>O município possui metas previstas na Política Municipal ou no Plano de Gestão Integrada de Resíduos Sólidos voltadas à gestão dos resíduos sólidos urbanos? (assinale mais de uma alternativa, se houver)</t>
  </si>
  <si>
    <t>O município possui cobrança de taxa específica, por exemplo, taxa do lixo, para a gestão dos resíduos sólidos urbanos, desvinculada do IPTU?</t>
  </si>
  <si>
    <t>O município participa de algum arranjo intermunicipal voltado para a gestão de resíduos sólidos?</t>
  </si>
  <si>
    <t>O município realizou caracterização gravimétrica nos últimos cinco anos?</t>
  </si>
  <si>
    <t>A prefeitura aproveita os resíduos de poda e capina? (assinale mais de uma alternativa, se houver)</t>
  </si>
  <si>
    <t>Com relação ao mercado de produtos recicláveis e reciclados, há por parte da prefeitura iniciativas de fomento voltadas a:</t>
  </si>
  <si>
    <t>Indique qual a destinação dada aos Resíduos da Construção Civil coletados no município:</t>
  </si>
  <si>
    <t>O município possui Plano Municipal de Gestão de Resíduos da Construção Civil (PMGRCC), de acordo com a Resolução CONAMA nº 307 e suas alterações?</t>
  </si>
  <si>
    <t>Município Sustentável</t>
  </si>
  <si>
    <t>Estrutura e Educação Ambiental</t>
  </si>
  <si>
    <t>Conselho Municipal</t>
  </si>
  <si>
    <t>Biodiversidade</t>
  </si>
  <si>
    <t>Gestão das Águas</t>
  </si>
  <si>
    <t>Qualidade do Ar</t>
  </si>
  <si>
    <t>Arborização Urbana</t>
  </si>
  <si>
    <t>Resíduos Sólidos</t>
  </si>
  <si>
    <t>Número</t>
  </si>
  <si>
    <t>Número de mudas plantadas na área rural - recuperação/nascentes</t>
  </si>
  <si>
    <t>Número de mudas plantadas na área urbana - recuperação/nascentes</t>
  </si>
  <si>
    <t>Número de Nascentes Preservadas/Intocadas</t>
  </si>
  <si>
    <t>Número de veículos movidos à biodiesel da prefeitura</t>
  </si>
  <si>
    <t>Número de veículos movidos à energia elétrica</t>
  </si>
  <si>
    <t>Existência de brigada de incêndio</t>
  </si>
  <si>
    <t>Quantidade (litros) de biodiesel consumido pela prefeitura</t>
  </si>
  <si>
    <t xml:space="preserve">Número de inundações/enchentes </t>
  </si>
  <si>
    <t>Número de profissionais habilitados para poda do setor público</t>
  </si>
  <si>
    <t>Número de profissionais habilitados para poda do setor privado</t>
  </si>
  <si>
    <t>Número de mudas produzidas/ano</t>
  </si>
  <si>
    <t>Número de mudas adquiridas/ano</t>
  </si>
  <si>
    <t>Número total de edificações com alvará/ano</t>
  </si>
  <si>
    <t>Número total de edificações sem utilizar madeira nativa/ano</t>
  </si>
  <si>
    <t>Número total de edificações com madeira nativa/ano</t>
  </si>
  <si>
    <t xml:space="preserve">Número total de edificações públicas com madeira nativa/ano </t>
  </si>
  <si>
    <t>Número de DAP (Declaração de Aptidão ao Pronaf) emitido/ano</t>
  </si>
  <si>
    <t>Número de feiras orgânicas realizadas/ano</t>
  </si>
  <si>
    <t>PIB per capita (R$ por ano)</t>
  </si>
  <si>
    <t>Número de Instituição de ensino Superior Municipal</t>
  </si>
  <si>
    <t>Número de Instituição de ensino Superior Estadual</t>
  </si>
  <si>
    <t>Número de Instituição de ensino Superior Federal</t>
  </si>
  <si>
    <t>Número de Instituição de ensino Superior Particular</t>
  </si>
  <si>
    <t>Quantidade de postes para iluminação Pública</t>
  </si>
  <si>
    <t>Questionamento</t>
  </si>
  <si>
    <t>Respostas</t>
  </si>
  <si>
    <t>Número de ocorrências de prática de caça e pesca ilegal</t>
  </si>
  <si>
    <t>Número de ocorrências de prática extrativista ilegal</t>
  </si>
  <si>
    <t>Número de apreensões de balões e apetrechos</t>
  </si>
  <si>
    <t>Número de deposição irregular de resíduos sólidos</t>
  </si>
  <si>
    <t>Número de registros de Desmatamento irregular</t>
  </si>
  <si>
    <t>Número de ocorrências de Intervenção Irregular em APP</t>
  </si>
  <si>
    <t>Número de ocorrência de queimadas</t>
  </si>
  <si>
    <t>Quantidade de pareceres consultivos emitidos ao executivo municipal/ano</t>
  </si>
  <si>
    <t>População estimada/ano</t>
  </si>
  <si>
    <t>Registro animais silvestres mortos/ano</t>
  </si>
  <si>
    <t>Registro de animais silvestres feridos/ano</t>
  </si>
  <si>
    <t>Número de animais silvestres feridos destinados à reabilitação/ano</t>
  </si>
  <si>
    <t>Número de animais silvestres destinados a soltura/ano</t>
  </si>
  <si>
    <t>Guarda Responsável de Cães e Gatos</t>
  </si>
  <si>
    <t>Número de áreas cadastradas no Sistema Informatizado de Apoio à Restauração Ecológica (SARE)</t>
  </si>
  <si>
    <t>Ocorrências</t>
  </si>
  <si>
    <t xml:space="preserve"> Proteção de mananciais - Captação de águas subterrâneas</t>
  </si>
  <si>
    <t>Área cercada</t>
  </si>
  <si>
    <t>Isolamento do Perímetro de Proteção Sanitária (raio de 10 m)</t>
  </si>
  <si>
    <t>Regularidade ambiental (LO)</t>
  </si>
  <si>
    <t>Presença de responsável técnico</t>
  </si>
  <si>
    <t>Laboratório de controle operacional</t>
  </si>
  <si>
    <t>Tratamento/disposição adequada de lodo</t>
  </si>
  <si>
    <t>Reaproveitamento da água de lavagem</t>
  </si>
  <si>
    <t>Proteção de mananciais - Captação de águas superficiais</t>
  </si>
  <si>
    <t>Estação de Tratamento de Água - Águas Superficiais</t>
  </si>
  <si>
    <t>Estação de Tratamento de Água - Águas Superficiais - Águas Subterrâneas</t>
  </si>
  <si>
    <t>Outorga de captação</t>
  </si>
  <si>
    <t>Responsável técnico</t>
  </si>
  <si>
    <t xml:space="preserve">Macromedidor </t>
  </si>
  <si>
    <t>Monitoramento da qualidade das águas - Água Bruta</t>
  </si>
  <si>
    <t>Monitoramento da qualidade das águas - Água Tratada</t>
  </si>
  <si>
    <t>Reservatórios</t>
  </si>
  <si>
    <t>Rede de abastecimento</t>
  </si>
  <si>
    <t>Área protegida</t>
  </si>
  <si>
    <t>Limpeza e desinfecção periódica</t>
  </si>
  <si>
    <t>Setorização</t>
  </si>
  <si>
    <t>Índice de atendimento</t>
  </si>
  <si>
    <t>Índice de hidrometação</t>
  </si>
  <si>
    <t>Índice de perdas no tratamento</t>
  </si>
  <si>
    <t>Índice de perdas na distribuição</t>
  </si>
  <si>
    <t>Regularidade no abastecimento</t>
  </si>
  <si>
    <t>Controle de perdas</t>
  </si>
  <si>
    <t>Sistema tarifário de água</t>
  </si>
  <si>
    <t>Eficiência Operacional</t>
  </si>
  <si>
    <t xml:space="preserve">Classes de uso e ocupação do solo </t>
  </si>
  <si>
    <t>Exploração Mineral</t>
  </si>
  <si>
    <t>Contaminação do Solo</t>
  </si>
  <si>
    <t>Quantidades de solicitações de remoção de indivíduos arbóreos/ano</t>
  </si>
  <si>
    <t>Quantidade de autorizações emitidas para remoção de índividuos arbóreos/ano</t>
  </si>
  <si>
    <t>Quantidade de índividuos arbóreos que sofreram queda/ano</t>
  </si>
  <si>
    <t xml:space="preserve">A prefeitura desenvolve Programa de Educação Ambiental voltado à gestão de resíduos sólidos de acordo com as diretrizes propostas pelas Políticas Nacional e Estadual de Resíduos Sólidos? </t>
  </si>
  <si>
    <t>Percentual (%) de domicílios do município atendidos pela Coleta de Resíduos Sólidos Urbanos:</t>
  </si>
  <si>
    <t>Como a coleta seletiva é realizada no município?(assinale mais de uma alternativa, se houver)</t>
  </si>
  <si>
    <t>Identifique se o município possui iniciativas de gestão compartilhada com fabricantes, importadores, distribuidores e comerciantes, ou suas associações e sindicatos, de produtos que após o consumo resultam em resíduos considerados de significativo impacto ambiental: (assinale mais de uma alternativa, se houver)</t>
  </si>
  <si>
    <t>O município possui órgãos colegiados municipais (por exemplo, COMDEMA) que exerçam atividades de controle social dos serviços de limpeza urbana e manejo de resíduos sólidos?</t>
  </si>
  <si>
    <t>Metas de curto, médio e longo prazo, para universalizar a coleta de esgoto em relação à situação atual para todo o município</t>
  </si>
  <si>
    <t>Metas definidas no PMSB ou no PDES em relação ao ano base do diagnóstico (citar as fontes de dados e a metodologia utilizadas)</t>
  </si>
  <si>
    <t>Metas de curto, médio e longo prazo, para universalizar o tratamento do esgoto coletado, em relação à situação atual, para todo o município</t>
  </si>
  <si>
    <t>Obras e programas de urbanização e saneamento emergenciais e/ou em áreas críticas do município</t>
  </si>
  <si>
    <t>PMSB em execução</t>
  </si>
  <si>
    <t>Metas de tratamento de esgotos</t>
  </si>
  <si>
    <t>Programas prioritários</t>
  </si>
  <si>
    <t xml:space="preserve">Mecanismos e procedimentos de controle social </t>
  </si>
  <si>
    <t>Bases de dados sobre a operação-manutenção do SES</t>
  </si>
  <si>
    <t>Indicadores para o controle social dos usuários quanto à qualidade dos serviços</t>
  </si>
  <si>
    <t>Disponibilidade das informações para acesso público</t>
  </si>
  <si>
    <t>Regulação</t>
  </si>
  <si>
    <t>Esgoto Tratado</t>
  </si>
  <si>
    <t>Número de outros tipos de ocorrências de crimes ambientais no município.</t>
  </si>
  <si>
    <t>Número de adoções/ano</t>
  </si>
  <si>
    <t>Instalação de captação protegida com segurança</t>
  </si>
  <si>
    <t>Área de manancial protegida</t>
  </si>
  <si>
    <t>Sistema de desinfecção ou tratamento específico</t>
  </si>
  <si>
    <t>Quantidade de (m³) de gás consumido pela prefeitura</t>
  </si>
  <si>
    <t xml:space="preserve">Indice de Gestão de Resíduos - IGR </t>
  </si>
  <si>
    <t>Renda média (salários mínimos por ano)</t>
  </si>
  <si>
    <t>Uso do Solo</t>
  </si>
  <si>
    <t>Diretiva</t>
  </si>
  <si>
    <t>Pontuação Máxima</t>
  </si>
  <si>
    <t xml:space="preserve">Estrutura e Educação Ambiental </t>
  </si>
  <si>
    <t>%</t>
  </si>
  <si>
    <t>Pontuação Total</t>
  </si>
  <si>
    <t>Pontuação do Município</t>
  </si>
  <si>
    <t>válidos</t>
  </si>
  <si>
    <t>gabarito</t>
  </si>
  <si>
    <t>Número de escolas de ensino básico municipal</t>
  </si>
  <si>
    <t>Número de escolas de ensino básico estadual</t>
  </si>
  <si>
    <t>&gt;</t>
  </si>
  <si>
    <t>População (hab)</t>
  </si>
  <si>
    <t>População em área urbana (hab)</t>
  </si>
  <si>
    <t>População em área rural (hab)</t>
  </si>
  <si>
    <t>Consumo de energia na área urbana (kWh/mês)</t>
  </si>
  <si>
    <t>Consumo de energia na área rural (kWh/mês)</t>
  </si>
  <si>
    <t>Número de escolas de ensino básico particular</t>
  </si>
  <si>
    <t>Número de Empresas urbanas - comércio</t>
  </si>
  <si>
    <t>Número de Empresas urbanas - indústria</t>
  </si>
  <si>
    <t>Número de Empresas urbanas - serviço</t>
  </si>
  <si>
    <t xml:space="preserve">Número de funcionários concursados da estrutura executiva de Meio Ambiente </t>
  </si>
  <si>
    <t>Número de funcionários comissionados da estrutura executiva de Meio Ambiente</t>
  </si>
  <si>
    <t>Número de registro de incêndio em mata nativa</t>
  </si>
  <si>
    <t>Número de ocorrências de infrações ambientais administrativas emitidas pelo estado</t>
  </si>
  <si>
    <t>Número de ocorrências de infrações ambientais administrativas emitidas pelo município</t>
  </si>
  <si>
    <t>Número de espaços de educação ambiental</t>
  </si>
  <si>
    <t>Número de centros de educação ambiental</t>
  </si>
  <si>
    <t>Número de ocorrências de maus-tratos a animais domésticos</t>
  </si>
  <si>
    <t>Quantidade de conselhereiros representantes do poder público</t>
  </si>
  <si>
    <t>Quantidade de conselhereiros representantes da sociedade civil</t>
  </si>
  <si>
    <t>Número de reuniões do conselho do meio ambiente realizadas/ano</t>
  </si>
  <si>
    <t>Quantidade de resoluções/deliberações emitidas pelo conselho do meio Ambiente/ano</t>
  </si>
  <si>
    <t>Quantidade projetos protocolados no comitê de bacias/ano</t>
  </si>
  <si>
    <t>Quantidade de projetos  aprovados no comitê de bacias/ano</t>
  </si>
  <si>
    <t>As reuniões do conselho do meio ambiente são mensais?</t>
  </si>
  <si>
    <t>As deliberações, resoluções e atas das reuniões estão disponíveis no site da Prefeitura?</t>
  </si>
  <si>
    <t>Número de vacinações antirrábicas/ano</t>
  </si>
  <si>
    <t>Número de castrações/ano</t>
  </si>
  <si>
    <t>Número de feiras de adoção/ano</t>
  </si>
  <si>
    <t>O município possui programa de Pagamento por Serviço Ambiental (PSA) instituído por lei?</t>
  </si>
  <si>
    <t>Número de Projetos de Recuperação Ambiental - PRA</t>
  </si>
  <si>
    <t>Portaria de Consolidação nº 5 de 28 de setembro de 2017 - ou parâmetros do IQA</t>
  </si>
  <si>
    <t>Portaria de Consolidação nº 5 de 28 de setembro de 2017</t>
  </si>
  <si>
    <t>Estado de conservação adequado?</t>
  </si>
  <si>
    <t>Volume de reservação adequado?</t>
  </si>
  <si>
    <t>Existência de ciclovias</t>
  </si>
  <si>
    <t>Extensão da ciclovias (km)</t>
  </si>
  <si>
    <t>Número de brigadistas</t>
  </si>
  <si>
    <t>Existem áreas contaminadas no município</t>
  </si>
  <si>
    <t>Existem áreas contaminadas em processo de remediação no município</t>
  </si>
  <si>
    <t>Quais equipamentos o programa de coleta seletiva do município possui?</t>
  </si>
  <si>
    <t>A prefeitura realiza tratamento de resíduos orgânicos (como a compostagem de restos de alimentos e de resíduos de poda e capina, entre outros)?</t>
  </si>
  <si>
    <t>A prefeitura já recebeu financiamento para o desenvolvimento do programa de coleta seletiva?</t>
  </si>
  <si>
    <t>O município possui parceria com entidades de catadores?</t>
  </si>
  <si>
    <t>Com qual tipo de entidade de catadores de materiais recicláveis que o município trabalha?</t>
  </si>
  <si>
    <t>Qual o papel desenvolvido pela prefeitura no âmbito da parceria estabelecida com a entidade de catadores?</t>
  </si>
  <si>
    <t>Qual o papel da entidade de catadores de materiais recicláveis no âmbito da parceria estabelecida?</t>
  </si>
  <si>
    <t>A organização de catadores de materiais recicláveis está cadastrada no SIGOR Reciclagem?</t>
  </si>
  <si>
    <t>SIM</t>
  </si>
  <si>
    <t>NÃO</t>
  </si>
  <si>
    <t>Titulares</t>
  </si>
  <si>
    <t>Suplentes</t>
  </si>
  <si>
    <t>CÃES</t>
  </si>
  <si>
    <t>GATOS</t>
  </si>
  <si>
    <t>&gt;=0</t>
  </si>
  <si>
    <t>OBS: O índice de perdas na rede pode ser obtida com recursos de pitometria</t>
  </si>
  <si>
    <t>(NL = nº total de ligações de água)</t>
  </si>
  <si>
    <t>(NE = nº total de economias/imóveis cadastrado da Prefeitura Municipal)</t>
  </si>
  <si>
    <t>(NH= nº total de hidrômetros instalados)</t>
  </si>
  <si>
    <t>(NL= nº total de ligações)</t>
  </si>
  <si>
    <t>(VC = Volume de água bruta captada)</t>
  </si>
  <si>
    <t>(VT = Volume de água tratada)</t>
  </si>
  <si>
    <t>(VM = Volume total da micromedição)</t>
  </si>
  <si>
    <t>Etapa</t>
  </si>
  <si>
    <t>Domicilios :</t>
  </si>
  <si>
    <t xml:space="preserve">Comércio: </t>
  </si>
  <si>
    <t xml:space="preserve">Indústria: </t>
  </si>
  <si>
    <t xml:space="preserve">Construção Civil: </t>
  </si>
  <si>
    <t>&gt;=</t>
  </si>
  <si>
    <t>Número de veículos movidos à gás da prefeitura</t>
  </si>
  <si>
    <t>O município possui exploração mineral? Se sim, especificar qual o(s) tipo(s)</t>
  </si>
  <si>
    <t>pode ser mais de uma</t>
  </si>
  <si>
    <t>Em relação à estrutura de coleta e/ou recebimento dos Resíduos da Construção Civil, a prefeitura desenvolve iniciativas voltadas à gestão desses resíduos?</t>
  </si>
  <si>
    <t>&gt;= , &gt;=</t>
  </si>
  <si>
    <t>&gt;=, &gt;=, &gt;=, &gt;=</t>
  </si>
  <si>
    <t>&gt;, &gt;</t>
  </si>
  <si>
    <t>Amostragem</t>
  </si>
  <si>
    <t>Baseado na Campanha antirrábica</t>
  </si>
  <si>
    <t>Outros- Relatório de Zoonoses</t>
  </si>
  <si>
    <t>X</t>
  </si>
  <si>
    <t>Por faixa de Consumo?</t>
  </si>
  <si>
    <t>Taxa Única?</t>
  </si>
  <si>
    <t>Sem Tarifa?</t>
  </si>
  <si>
    <t xml:space="preserve">O município possui Fundo de Meio Ambiente aprovado por lei?                         </t>
  </si>
  <si>
    <r>
      <t>Método utilizado</t>
    </r>
    <r>
      <rPr>
        <b/>
        <sz val="12"/>
        <color indexed="10"/>
        <rFont val="Calibri"/>
        <family val="2"/>
      </rPr>
      <t xml:space="preserve">                                                                                                              (marque com um "X")</t>
    </r>
  </si>
  <si>
    <t xml:space="preserve">IA= </t>
  </si>
  <si>
    <t xml:space="preserve">IH= </t>
  </si>
  <si>
    <t xml:space="preserve">IPT= </t>
  </si>
  <si>
    <t xml:space="preserve">IP= </t>
  </si>
  <si>
    <t xml:space="preserve">IQAT= </t>
  </si>
  <si>
    <t xml:space="preserve">IQAB= </t>
  </si>
  <si>
    <t>O PMGIRS foi instituído por documento legal, como Lei ou Decreto municipal?</t>
  </si>
  <si>
    <t>&gt;0</t>
  </si>
  <si>
    <t>opções questão 196</t>
  </si>
  <si>
    <t xml:space="preserve">  selecione uma opção</t>
  </si>
  <si>
    <t xml:space="preserve"> Embalagens de produtos de higiene pessoal</t>
  </si>
  <si>
    <t xml:space="preserve"> Embalagens de produtos de limpeza</t>
  </si>
  <si>
    <t xml:space="preserve"> Óleo comestível</t>
  </si>
  <si>
    <t xml:space="preserve"> Pilhas e baterias portáteis</t>
  </si>
  <si>
    <t xml:space="preserve"> Produtos eletroeletrônicos e seus componentes</t>
  </si>
  <si>
    <t xml:space="preserve"> Lâmpadas fluorescentes, de vapor de sódio e mercúrio e de luz mista</t>
  </si>
  <si>
    <t xml:space="preserve"> Pneus inservíveis</t>
  </si>
  <si>
    <t xml:space="preserve"> Medicamentos domiciliares, vencidos ou em desuso</t>
  </si>
  <si>
    <t xml:space="preserve"> Embalagens de alimentos</t>
  </si>
  <si>
    <t xml:space="preserve"> Embalagens de bebidas</t>
  </si>
  <si>
    <t xml:space="preserve"> Não possui iniciativas</t>
  </si>
  <si>
    <t xml:space="preserve"> Maior que 98% dos domicílios</t>
  </si>
  <si>
    <t xml:space="preserve"> Até 90% dos domicílios</t>
  </si>
  <si>
    <t xml:space="preserve"> Entre 91% e 98% dos domicílios</t>
  </si>
  <si>
    <t xml:space="preserve"> SIM, manutenção de Pontos de Entrega Voluntária (PEV)</t>
  </si>
  <si>
    <t xml:space="preserve"> SIM, manutenção de Áreas de Transbordo e Triagem (ATT)</t>
  </si>
  <si>
    <t xml:space="preserve"> SIM, realização de operações de coleta de RCC em “pontos viciados”</t>
  </si>
  <si>
    <t xml:space="preserve"> SIM, manutenção de Cadastro de transportadores de RCC</t>
  </si>
  <si>
    <t xml:space="preserve"> NÃO desenvolveu iniciativas</t>
  </si>
  <si>
    <t xml:space="preserve"> Reaproveitamento direto</t>
  </si>
  <si>
    <t xml:space="preserve"> Beneficiamento</t>
  </si>
  <si>
    <t xml:space="preserve"> Aterro de resíduos da construção civil</t>
  </si>
  <si>
    <t xml:space="preserve"> Não há destinação específica para os RCC</t>
  </si>
  <si>
    <t xml:space="preserve"> Porta a porta com veículo motorizado</t>
  </si>
  <si>
    <t xml:space="preserve"> Porta a porta por carroceiro/carrinheiro</t>
  </si>
  <si>
    <t xml:space="preserve"> Entrega voluntária em PEV</t>
  </si>
  <si>
    <t xml:space="preserve"> Entrega voluntária em entidades de catadores</t>
  </si>
  <si>
    <t xml:space="preserve"> Não há coleta seletiva</t>
  </si>
  <si>
    <t xml:space="preserve">Elaboração do PMSB </t>
  </si>
  <si>
    <t>Plano Municipal de Saneamento Básico (PMSB)  aprovado e em implantação por norma municipal (citar em que etapa está)</t>
  </si>
  <si>
    <t>PMSB em qualquer das etapas de elaboração (citar em que etapa está)</t>
  </si>
  <si>
    <t>Metas definidas no PMSB em relação ao ano base do diagnóstico (citar as fontes de dados e a metodologia utilizadas)</t>
  </si>
  <si>
    <t>aceita não</t>
  </si>
  <si>
    <t>Programas PMSB (ou em outros documentos municipais), implantados ou em implantação, para áreas com assentamentos habitacionais precários, corpos de água degradados (em especial nas regiões de mananciais) ou áreas vulneráveis quanto aos indicadores de saúde pública (citar os programas e as fases em que se encontram)</t>
  </si>
  <si>
    <t>Base de dados georreferenciada sobre a implantação do PMSB</t>
  </si>
  <si>
    <t xml:space="preserve">Procedimentos de avaliação de ações e metas do PMSB </t>
  </si>
  <si>
    <t>Instância de acompanhamento público para a implantação do PMSB</t>
  </si>
  <si>
    <t>opções questão 162</t>
  </si>
  <si>
    <t xml:space="preserve">Tipo de sistema                                                </t>
  </si>
  <si>
    <t xml:space="preserve">  integrado com outros municípios (por ex: em regiões metropolitanas)</t>
  </si>
  <si>
    <t xml:space="preserve">  misto (parte integrado e parte próprio)</t>
  </si>
  <si>
    <t xml:space="preserve">  exclusivamente municipal (próprio)</t>
  </si>
  <si>
    <t>opções questão 169</t>
  </si>
  <si>
    <t>&gt;=0  desde que tenha Conselho(titulares &gt;0)</t>
  </si>
  <si>
    <t>NÃO, desde que tenha Conselho (titulares&gt;0)</t>
  </si>
  <si>
    <t xml:space="preserve">  não tem</t>
  </si>
  <si>
    <t xml:space="preserve">  em elaboração</t>
  </si>
  <si>
    <t xml:space="preserve">  enviado para Câmara Municipal</t>
  </si>
  <si>
    <t>Descrição</t>
  </si>
  <si>
    <t>Integração-articulação do PMSB com outras políticas municipais</t>
  </si>
  <si>
    <t xml:space="preserve">Estágio da elaboração do PMSB </t>
  </si>
  <si>
    <t xml:space="preserve">Mecanismos e procedimentos de monitoramento e avaliação: ações e metas do PMSB e manutenção operação do SES </t>
  </si>
  <si>
    <t>DESCRIÇÃO GERAL DA SITUAÇÃO ATUAL SISTEMA DE ESGOTAMENTO SANITÁRIO (SES)</t>
  </si>
  <si>
    <t>Item</t>
  </si>
  <si>
    <t>Metas da coleta de esgotos</t>
  </si>
  <si>
    <t>Existe integração-articulação dos princípios/diretrizes e ações do PMSB com outras políticas municipais (saúde, meio ambiente, e desenvolvimento urbano) e o plano de recursos hídricos (plano de bacia)?</t>
  </si>
  <si>
    <r>
      <t xml:space="preserve">Sistemas implantados ou em implantação, para o controle da coleta/afastamento dos esgotos, das vazões geradas/tratadas (por meio de medidores e registradores de vazão), eficiência de tratamento (quanto aos padrões legais), coleta e disposição final ambientalmente adequada de lodo  </t>
    </r>
    <r>
      <rPr>
        <b/>
        <sz val="12"/>
        <color indexed="8"/>
        <rFont val="Calibri"/>
        <family val="2"/>
      </rPr>
      <t>(citar em que etapa está)</t>
    </r>
  </si>
  <si>
    <r>
      <t xml:space="preserve">Algum mecanismo de monitoramento e avaliação das ações e metas tais como, relatórios anuais discutidos e/ou publicados, indicadores de eficácia e eficiência, avaliação de recursos aplicados </t>
    </r>
    <r>
      <rPr>
        <b/>
        <sz val="12"/>
        <color indexed="8"/>
        <rFont val="Calibri"/>
        <family val="2"/>
      </rPr>
      <t>(citar os mecanismos, se existentes, e em que fase se encontram)</t>
    </r>
  </si>
  <si>
    <r>
      <t xml:space="preserve">Base de dado geoerreferenciada, implantados ou em implantação, com mapeamento da situação atual do SES e das obras de ampliação e melhoria da infraestrutura existente identificadas no PMSB </t>
    </r>
    <r>
      <rPr>
        <b/>
        <sz val="12"/>
        <color indexed="8"/>
        <rFont val="Calibri"/>
        <family val="2"/>
      </rPr>
      <t>(citar em que etapa está)</t>
    </r>
  </si>
  <si>
    <r>
      <t xml:space="preserve">Instância oficialmente criada ou em implantação (por meio de algum dispositivo legal municipal), com participação pública, para levantamento, compilação, formatação e análise dos dados e informações referentes à implantação e revisão do PMSB e/ou PDES, publicados periodicamente </t>
    </r>
    <r>
      <rPr>
        <b/>
        <sz val="12"/>
        <color indexed="8"/>
        <rFont val="Calibri"/>
        <family val="2"/>
      </rPr>
      <t>(citar em que etapa está)</t>
    </r>
  </si>
  <si>
    <r>
      <t xml:space="preserve">Indicadores oficialmente criados ou em implantação (por meio de algum dispositivo legal municipal) quanto à qualidade dos serviços (ligações de esgoto, consertos, tarifas): eficácia e eficiência do atendimento (prazos, preços, satisfação do cliente, etc.) </t>
    </r>
    <r>
      <rPr>
        <b/>
        <sz val="12"/>
        <color indexed="8"/>
        <rFont val="Calibri"/>
        <family val="2"/>
      </rPr>
      <t>(citar em que etapa está)</t>
    </r>
  </si>
  <si>
    <r>
      <t xml:space="preserve">Site na rede mundial de computadores ou outro mecanismo, implantados ou em implantação, com atualização periódica, contendo informações sobre a operação do SES, as metas dos planos e seu atendimento </t>
    </r>
    <r>
      <rPr>
        <b/>
        <sz val="12"/>
        <color indexed="8"/>
        <rFont val="Calibri"/>
        <family val="2"/>
      </rPr>
      <t>(citar em que etapa está)</t>
    </r>
  </si>
  <si>
    <r>
      <t xml:space="preserve">Existência de ente regulador municipal, legalmente criado ou em implantação, ou de ente delegado com ação no município (por meio de convênios de cooperação) </t>
    </r>
    <r>
      <rPr>
        <b/>
        <sz val="12"/>
        <color indexed="8"/>
        <rFont val="Calibri"/>
        <family val="2"/>
      </rPr>
      <t>(citar em que etapa está)</t>
    </r>
  </si>
  <si>
    <r>
      <t xml:space="preserve">Total de coleta de resíduos sólidos urbanos do município (RSU) - </t>
    </r>
    <r>
      <rPr>
        <b/>
        <sz val="12"/>
        <color indexed="8"/>
        <rFont val="Calibri"/>
        <family val="2"/>
      </rPr>
      <t>(t/mês)</t>
    </r>
  </si>
  <si>
    <r>
      <t>Quantidade de resíduos urbanos reciclados</t>
    </r>
    <r>
      <rPr>
        <b/>
        <sz val="12"/>
        <color indexed="8"/>
        <rFont val="Calibri"/>
        <family val="2"/>
      </rPr>
      <t xml:space="preserve"> (t/mês)</t>
    </r>
  </si>
  <si>
    <r>
      <t>Quantidade de Resíduos dispostos em aterro sanitário</t>
    </r>
    <r>
      <rPr>
        <b/>
        <sz val="12"/>
        <color indexed="8"/>
        <rFont val="Calibri"/>
        <family val="2"/>
      </rPr>
      <t xml:space="preserve"> (t/mês)</t>
    </r>
  </si>
  <si>
    <r>
      <t xml:space="preserve">Quantidade de resíduos da construçao civil </t>
    </r>
    <r>
      <rPr>
        <b/>
        <sz val="12"/>
        <color indexed="8"/>
        <rFont val="Calibri"/>
        <family val="2"/>
      </rPr>
      <t>(t/mês)</t>
    </r>
  </si>
  <si>
    <t xml:space="preserve"> Esteira de separação</t>
  </si>
  <si>
    <t xml:space="preserve"> Mesa de separação</t>
  </si>
  <si>
    <t xml:space="preserve"> Caminhão de coleta</t>
  </si>
  <si>
    <t xml:space="preserve"> Balança</t>
  </si>
  <si>
    <t xml:space="preserve"> Elevador de carga</t>
  </si>
  <si>
    <t xml:space="preserve"> Baia para armazenamento de recicláveis</t>
  </si>
  <si>
    <t xml:space="preserve"> Local adequado para recepção de material reciclável</t>
  </si>
  <si>
    <t xml:space="preserve"> Local de armazenagem de rejeitos</t>
  </si>
  <si>
    <t xml:space="preserve"> Somente organização de catador</t>
  </si>
  <si>
    <t xml:space="preserve"> Somente prefeitura municipal</t>
  </si>
  <si>
    <t xml:space="preserve"> Somente empresa de limpeza urbana contratada</t>
  </si>
  <si>
    <t xml:space="preserve"> Organização de catador e prefeitura municipal</t>
  </si>
  <si>
    <t xml:space="preserve"> Organização de catador e empresa de limpeza urbana contratada</t>
  </si>
  <si>
    <t xml:space="preserve"> Prefeitura municipal e empresa de limpeza urbana contratada</t>
  </si>
  <si>
    <t xml:space="preserve"> Organização de catador, prefeitura municipal e empresa de limpeza urbana contratada</t>
  </si>
  <si>
    <t xml:space="preserve"> Não realiza coleta seletiva e triagem no município</t>
  </si>
  <si>
    <t xml:space="preserve"> Não realiza coleta seletiva</t>
  </si>
  <si>
    <t xml:space="preserve"> Não realiza triagem</t>
  </si>
  <si>
    <r>
      <t xml:space="preserve"> Outros.</t>
    </r>
    <r>
      <rPr>
        <b/>
        <sz val="12"/>
        <rFont val="Calibri"/>
        <family val="2"/>
      </rPr>
      <t xml:space="preserve"> Q</t>
    </r>
    <r>
      <rPr>
        <b/>
        <sz val="12"/>
        <rFont val="Calibri"/>
        <family val="2"/>
      </rPr>
      <t>uais</t>
    </r>
    <r>
      <rPr>
        <sz val="12"/>
        <rFont val="Calibri"/>
        <family val="2"/>
      </rPr>
      <t>:</t>
    </r>
  </si>
  <si>
    <t xml:space="preserve"> Sim, Informalmente</t>
  </si>
  <si>
    <t xml:space="preserve"> Sim, formalmente, via convênio com remuneração</t>
  </si>
  <si>
    <t xml:space="preserve"> Sim, formalmente, via convênio sem remuneração</t>
  </si>
  <si>
    <t xml:space="preserve"> Não possui parceria com catadores</t>
  </si>
  <si>
    <t xml:space="preserve"> Cooperativa</t>
  </si>
  <si>
    <t xml:space="preserve"> Associação</t>
  </si>
  <si>
    <t xml:space="preserve"> Rede de Comercialização</t>
  </si>
  <si>
    <t xml:space="preserve"> Grupo não formalizado</t>
  </si>
  <si>
    <t xml:space="preserve"> Não realiza parceria</t>
  </si>
  <si>
    <t xml:space="preserve"> Apoio financeiro ao funcionamento das organizações de catadores (por exemplo, pagamento de água, luz, entre outros)</t>
  </si>
  <si>
    <t xml:space="preserve"> Apoio e incentivo à criação das organizações de catadores</t>
  </si>
  <si>
    <t xml:space="preserve"> Apoio e incentivo à formalização das organizações de catadores</t>
  </si>
  <si>
    <t xml:space="preserve"> Concessão/doação de equipamentos (por exemplo, caminhões, EPI, esteira, entre outros)</t>
  </si>
  <si>
    <t xml:space="preserve"> Doação de materiais às organizações de catadores</t>
  </si>
  <si>
    <t xml:space="preserve"> Contratação de organização de catadores para a realização da coleta seletiva</t>
  </si>
  <si>
    <t xml:space="preserve"> Apoio técnico à captação de recursos financeiros para o desenvolvimento de projetos de coleta seletiva e triagem de materiais recicláveis</t>
  </si>
  <si>
    <t xml:space="preserve"> Criação de cadastro municipal de catadores de materiais recicláveis</t>
  </si>
  <si>
    <t xml:space="preserve"> Treinamento e capacitação de catadores</t>
  </si>
  <si>
    <t xml:space="preserve"> Coleta</t>
  </si>
  <si>
    <t xml:space="preserve"> Triagem</t>
  </si>
  <si>
    <t xml:space="preserve"> Comercialização</t>
  </si>
  <si>
    <t xml:space="preserve"> Reaproveitamento de materiais para artesanato</t>
  </si>
  <si>
    <t xml:space="preserve"> Programa de compras públicas sustentáveis.</t>
  </si>
  <si>
    <t xml:space="preserve"> Não há iniciativas.</t>
  </si>
  <si>
    <r>
      <t xml:space="preserve"> Outras. </t>
    </r>
    <r>
      <rPr>
        <b/>
        <sz val="12"/>
        <color indexed="8"/>
        <rFont val="Calibri"/>
        <family val="2"/>
      </rPr>
      <t>Especifique:</t>
    </r>
  </si>
  <si>
    <t>Existe algum mecanismo de integração-articulação, por meio de normas/procedimentos e arranjos institucionais como órgãos, grupos de trabalho e outros se existentes, (citar quais mecanismos e qual suas fases de implantação)?</t>
  </si>
  <si>
    <r>
      <t>Parâmetros básicos de controle (pH, temp, cor, turbidez, cloro residual) coliformes totais/</t>
    </r>
    <r>
      <rPr>
        <i/>
        <sz val="12"/>
        <color indexed="8"/>
        <rFont val="Calibri"/>
        <family val="2"/>
      </rPr>
      <t>Escherichia Coli</t>
    </r>
  </si>
  <si>
    <t>regra</t>
  </si>
  <si>
    <r>
      <rPr>
        <b/>
        <sz val="12"/>
        <color indexed="8"/>
        <rFont val="Calibri"/>
        <family val="2"/>
      </rPr>
      <t>IA=(NL / NE)*100</t>
    </r>
  </si>
  <si>
    <t>OBS: inclui distritos, comunidade isolada c/ imoveis cadastrados</t>
  </si>
  <si>
    <r>
      <rPr>
        <b/>
        <sz val="12"/>
        <color indexed="8"/>
        <rFont val="Calibri"/>
        <family val="2"/>
      </rPr>
      <t>IH= (NH/NL)*100</t>
    </r>
  </si>
  <si>
    <r>
      <rPr>
        <b/>
        <sz val="12"/>
        <color indexed="8"/>
        <rFont val="Calibri"/>
        <family val="2"/>
      </rPr>
      <t>IPT =( (VC – VT)/VC)*100</t>
    </r>
  </si>
  <si>
    <t>Planos/projeto de controle de perdas:</t>
  </si>
  <si>
    <r>
      <t xml:space="preserve">Valor único/m³? </t>
    </r>
    <r>
      <rPr>
        <b/>
        <sz val="12"/>
        <color indexed="8"/>
        <rFont val="Calibri"/>
        <family val="2"/>
      </rPr>
      <t>(Coloque o valor ao lado)</t>
    </r>
  </si>
  <si>
    <t>Quem realiza a coleta seletiva e a triagem no município?</t>
  </si>
  <si>
    <r>
      <t xml:space="preserve"> Outros. </t>
    </r>
    <r>
      <rPr>
        <b/>
        <sz val="12"/>
        <color indexed="8"/>
        <rFont val="Calibri"/>
        <family val="2"/>
      </rPr>
      <t>Quais?</t>
    </r>
  </si>
  <si>
    <r>
      <t xml:space="preserve"> Outros. </t>
    </r>
    <r>
      <rPr>
        <b/>
        <sz val="12"/>
        <color indexed="8"/>
        <rFont val="Calibri"/>
        <family val="2"/>
      </rPr>
      <t>Quais?</t>
    </r>
  </si>
  <si>
    <t>Quais?</t>
  </si>
  <si>
    <t>CORRIGIDA</t>
  </si>
  <si>
    <t>aceita não / se sim, tem q preencher o campo descritivo ao lado</t>
  </si>
  <si>
    <t>Observações (uso opcional)</t>
  </si>
  <si>
    <t>Especifique</t>
  </si>
  <si>
    <t>Dados/validação de daos</t>
  </si>
  <si>
    <t>Porcentagem da cobertura vegetal natural ( vegetação nativa ) em relação a área do município</t>
  </si>
  <si>
    <t>Se "SIM", cite a fonte de dados e metodologia</t>
  </si>
  <si>
    <t>Se "SIM", cite Programa e fase</t>
  </si>
  <si>
    <t>se "SIM", cite a etapa</t>
  </si>
  <si>
    <r>
      <t xml:space="preserve">EEA8 - 2021   </t>
    </r>
    <r>
      <rPr>
        <b/>
        <sz val="14"/>
        <color indexed="10"/>
        <rFont val="Calibri"/>
        <family val="2"/>
      </rPr>
      <t>****  ANTES DE SALVAR A PLANILHA NO SISTEMA, LEIA A ABA "INSTRUÇÕES" NO RODAPÉ DA PLANILHA ****</t>
    </r>
    <r>
      <rPr>
        <b/>
        <sz val="14"/>
        <rFont val="Calibri"/>
        <family val="2"/>
      </rPr>
      <t xml:space="preserve">
Instruções para o preenchimento:</t>
    </r>
    <r>
      <rPr>
        <sz val="14"/>
        <rFont val="Calibri"/>
        <family val="2"/>
      </rPr>
      <t xml:space="preserve">
- Se não houver ocorrência para a informação solicitada, preencha o campo com o número 0. Caso desconheça a informação por não existir levantamento, deixe o campo em branco.
- A coluna "Observações" não é obrigatória e não será contabilizada como "informação preenchida". Pode ser usada caso queira acrescentar algum tipo de informação, por ex: unidade de medida, período, fonte da informação, etc...
-  Se o espaço do campo for insuficiente, aumente o tamanho da linha e/ou coluna.</t>
    </r>
  </si>
  <si>
    <r>
      <t xml:space="preserve">EEA8 - 2021  </t>
    </r>
    <r>
      <rPr>
        <b/>
        <sz val="14"/>
        <color indexed="10"/>
        <rFont val="Calibri"/>
        <family val="2"/>
      </rPr>
      <t xml:space="preserve"> ****  ANTES DE SALVAR A PLANILHA NO SISTEMA, LEIA A ABA "INSTRUÇÕES" NO RODAPÉ DA PLANILHA ****</t>
    </r>
    <r>
      <rPr>
        <b/>
        <sz val="14"/>
        <rFont val="Calibri"/>
        <family val="2"/>
      </rPr>
      <t xml:space="preserve">
Instruções para o preenchimento:</t>
    </r>
    <r>
      <rPr>
        <sz val="14"/>
        <rFont val="Calibri"/>
        <family val="2"/>
      </rPr>
      <t xml:space="preserve">
- Se não houver ocorrência para a informação solicitada, preencha o campo com o número 0. Caso desconheça a informação por não existir levantamento, deixe o campo em branco.
- A coluna "Observações" não é obrigatória e não será contabilizada como "informação preenchida". Pode ser usada caso queira acrescentar algum tipo de informação, por ex: unidade de medida, período, fonte da informação, etc...
-  Se o espaço do campo for insuficiente, aumente o tamanho da linha e/ou coluna.</t>
    </r>
  </si>
  <si>
    <r>
      <rPr>
        <b/>
        <sz val="14"/>
        <rFont val="Calibri"/>
        <family val="2"/>
      </rPr>
      <t xml:space="preserve">EEA8 - 2021   </t>
    </r>
    <r>
      <rPr>
        <b/>
        <sz val="14"/>
        <color indexed="10"/>
        <rFont val="Calibri"/>
        <family val="2"/>
      </rPr>
      <t>****  ANTES DE SALVAR A PLANILHA NO SISTEMA, LEIA A ABA "INSTRUÇÕES" NO RODAPÉ DA PLANILHA ****</t>
    </r>
    <r>
      <rPr>
        <b/>
        <sz val="14"/>
        <rFont val="Calibri"/>
        <family val="2"/>
      </rPr>
      <t xml:space="preserve">
Instruções para o preenchimento:
</t>
    </r>
    <r>
      <rPr>
        <sz val="14"/>
        <rFont val="Calibri"/>
        <family val="2"/>
      </rPr>
      <t>- Se não houver ocorrência para a informação solicitada, preencha o campo com o número 0. Caso desconheça a informação por não existir levantamento, deixe o campo em branco.
- A coluna "Observações" não é obrigatória e não será contabilizada como "informação preenchida". Pode ser usada caso queira acrescentar algum tipo de informação, por ex: unidade de medida, período, fonte da informação, etc...
-  Se o espaço do campo for insuficiente, aumente o tamanho da linha e/ou coluna.</t>
    </r>
  </si>
  <si>
    <r>
      <rPr>
        <b/>
        <sz val="14"/>
        <rFont val="Calibri"/>
        <family val="2"/>
      </rPr>
      <t xml:space="preserve">EEA8 - 2021   </t>
    </r>
    <r>
      <rPr>
        <b/>
        <sz val="14"/>
        <color indexed="10"/>
        <rFont val="Calibri"/>
        <family val="2"/>
      </rPr>
      <t>****  ANTES DE SALVAR A PLANILHA NO SISTEMA, LEIA A ABA "INSTRUÇÕES" NO RODAPÉ DA PLANILHA ****</t>
    </r>
    <r>
      <rPr>
        <b/>
        <sz val="14"/>
        <rFont val="Calibri"/>
        <family val="2"/>
      </rPr>
      <t xml:space="preserve">
Instruções para o preenchimento:</t>
    </r>
    <r>
      <rPr>
        <sz val="14"/>
        <rFont val="Calibri"/>
        <family val="2"/>
      </rPr>
      <t xml:space="preserve">
- Se não houver ocorrência para a informação solicitada, preencha o campo com o número 0. Caso desconheça a informação por não existir levantamento, deixe o campo em branco.
- A coluna "Observações" não é obrigatória e não será contabilizada como "informação preenchida". Pode ser usada caso queira acrescentar algum tipo de informação, por ex: unidade de medida, período, fonte da informação, etc...
-  Se o espaço do campo for insuficiente, aumente o tamanho da linha e/ou coluna.</t>
    </r>
  </si>
  <si>
    <r>
      <rPr>
        <b/>
        <sz val="15"/>
        <rFont val="Calibri"/>
        <family val="2"/>
      </rPr>
      <t xml:space="preserve">EEA8 - 2021   </t>
    </r>
    <r>
      <rPr>
        <b/>
        <sz val="15"/>
        <color indexed="10"/>
        <rFont val="Calibri"/>
        <family val="2"/>
      </rPr>
      <t>****  ANTES DE SALVAR A PLANILHA NO SISTEMA, LEIA A ABA "INSTRUÇÕES" NO RODAPÉ DA PLANILHA ****</t>
    </r>
    <r>
      <rPr>
        <sz val="15"/>
        <rFont val="Calibri"/>
        <family val="2"/>
      </rPr>
      <t xml:space="preserve">
</t>
    </r>
    <r>
      <rPr>
        <b/>
        <sz val="15"/>
        <rFont val="Calibri"/>
        <family val="2"/>
      </rPr>
      <t>Instruções para o preenchimento:</t>
    </r>
    <r>
      <rPr>
        <sz val="15"/>
        <rFont val="Calibri"/>
        <family val="2"/>
      </rPr>
      <t xml:space="preserve">
- Se não houver ocorrência para a informação solicitada, preencha o campo com o número 0. Caso desconheça a informação por não existir levantamento, deixe o campo em branco.
- A coluna "Observações" não é obrigatória e não será contabilizada como "informação preenchida". Pode ser usada caso queira acrescentar algum tipo de informação, por ex: unidade de medida, período, fonte da informação, etc...
-  Se o espaço do campo for insuficiente, aumente o tamanho da linha e/ou coluna.</t>
    </r>
  </si>
  <si>
    <r>
      <rPr>
        <b/>
        <sz val="14"/>
        <rFont val="Calibri"/>
        <family val="2"/>
      </rPr>
      <t xml:space="preserve">EEA8 - 2021         </t>
    </r>
    <r>
      <rPr>
        <b/>
        <sz val="14"/>
        <color indexed="10"/>
        <rFont val="Calibri"/>
        <family val="2"/>
      </rPr>
      <t>****  ANTES DE SALVAR A PLANILHA NO SISTEMA, LEIA A ABA "INSTRUÇÕES" NO RODAPÉ DA PLANILHA ****</t>
    </r>
    <r>
      <rPr>
        <sz val="14"/>
        <rFont val="Calibri"/>
        <family val="2"/>
      </rPr>
      <t xml:space="preserve">
</t>
    </r>
    <r>
      <rPr>
        <b/>
        <sz val="14"/>
        <rFont val="Calibri"/>
        <family val="2"/>
      </rPr>
      <t>Instruções para o preenchimento:</t>
    </r>
    <r>
      <rPr>
        <sz val="14"/>
        <rFont val="Calibri"/>
        <family val="2"/>
      </rPr>
      <t xml:space="preserve">
- Se não houver ocorrência para a informação solicitada, preencha o campo com o número 0. Caso desconheça a informação por não existir levantamento, deixe o campo em branco.
- A coluna "Observações" não é obrigatória e não será contabilizada como "informação preenchida". Pode ser usada caso queira acrescentar algum tipo de informação, por ex: unidade de medida, período, fonte da informação, etc...
-  Se o espaço do campo for insuficiente, aumente o tamanho da linha e/ou coluna.</t>
    </r>
  </si>
  <si>
    <r>
      <rPr>
        <b/>
        <sz val="14"/>
        <rFont val="Calibri"/>
        <family val="2"/>
      </rPr>
      <t xml:space="preserve">EEA8 - 2021         </t>
    </r>
    <r>
      <rPr>
        <b/>
        <sz val="14"/>
        <color indexed="10"/>
        <rFont val="Calibri"/>
        <family val="2"/>
      </rPr>
      <t>****  ANTES DE SALVAR A PLANILHA NO SISTEMA, LEIA A ABA "INSTRUÇÕES", NO RODAPÉ DA PLANILHA ****</t>
    </r>
    <r>
      <rPr>
        <sz val="14"/>
        <rFont val="Calibri"/>
        <family val="2"/>
      </rPr>
      <t xml:space="preserve">
</t>
    </r>
    <r>
      <rPr>
        <b/>
        <sz val="14"/>
        <rFont val="Calibri"/>
        <family val="2"/>
      </rPr>
      <t>Instruções para o preenchimento:</t>
    </r>
    <r>
      <rPr>
        <sz val="14"/>
        <rFont val="Calibri"/>
        <family val="2"/>
      </rPr>
      <t xml:space="preserve">
- Se não houver ocorrência para a informação solicitada, preencha o campo com o número 0. Caso desconheça a informação por não existir levantamento, deixe o campo em branco.
- A coluna "Observações" não é obrigatória e não será contabilizada como "informação preenchida". Pode ser usada caso queira acrescentar algum tipo de informação, por ex: unidade de medida, período, fonte da informação, etc...
-  Se o espaço do campo for insuficiente, aumente o tamanho da linha e/ou coluna.</t>
    </r>
  </si>
  <si>
    <r>
      <t xml:space="preserve">Coleta - população total                                                                                                                                                                    </t>
    </r>
    <r>
      <rPr>
        <sz val="12"/>
        <color indexed="10"/>
        <rFont val="Calibri"/>
        <family val="2"/>
      </rPr>
      <t xml:space="preserve"> </t>
    </r>
    <r>
      <rPr>
        <b/>
        <sz val="12"/>
        <color indexed="10"/>
        <rFont val="Calibri"/>
        <family val="2"/>
      </rPr>
      <t xml:space="preserve">(em %) </t>
    </r>
  </si>
  <si>
    <r>
      <t xml:space="preserve">Coleta - população urbana                                                                                                                                                              </t>
    </r>
    <r>
      <rPr>
        <b/>
        <sz val="12"/>
        <color indexed="8"/>
        <rFont val="Calibri"/>
        <family val="2"/>
      </rPr>
      <t xml:space="preserve">  </t>
    </r>
    <r>
      <rPr>
        <b/>
        <sz val="12"/>
        <color indexed="10"/>
        <rFont val="Calibri"/>
        <family val="2"/>
      </rPr>
      <t>(em %)</t>
    </r>
    <r>
      <rPr>
        <b/>
        <sz val="12"/>
        <color indexed="8"/>
        <rFont val="Calibri"/>
        <family val="2"/>
      </rPr>
      <t xml:space="preserve">  </t>
    </r>
  </si>
  <si>
    <r>
      <t xml:space="preserve">Tratamento - população urbana atendida por rede de coleta de esgoto                                                                                 </t>
    </r>
    <r>
      <rPr>
        <b/>
        <sz val="12"/>
        <color indexed="10"/>
        <rFont val="Calibri"/>
        <family val="2"/>
      </rPr>
      <t>(em %)</t>
    </r>
    <r>
      <rPr>
        <b/>
        <sz val="12"/>
        <color indexed="8"/>
        <rFont val="Calibri"/>
        <family val="2"/>
      </rPr>
      <t xml:space="preserve"> </t>
    </r>
  </si>
  <si>
    <t>Se "SIM", cite as etapas e mecanismos</t>
  </si>
  <si>
    <r>
      <t xml:space="preserve">Vazão tratada                                                                                                                                                              </t>
    </r>
    <r>
      <rPr>
        <b/>
        <sz val="12"/>
        <color indexed="10"/>
        <rFont val="Calibri"/>
        <family val="2"/>
      </rPr>
      <t>(média mensal em L/s)</t>
    </r>
    <r>
      <rPr>
        <sz val="12"/>
        <color indexed="8"/>
        <rFont val="Calibri"/>
        <family val="2"/>
      </rPr>
      <t xml:space="preserve"> </t>
    </r>
  </si>
  <si>
    <r>
      <t xml:space="preserve">População urbana atendida por sistema integrado em conjunto com outro município ou por sistema regional            </t>
    </r>
    <r>
      <rPr>
        <b/>
        <sz val="12"/>
        <color indexed="10"/>
        <rFont val="Calibri"/>
        <family val="2"/>
      </rPr>
      <t>(em %)</t>
    </r>
  </si>
  <si>
    <r>
      <t xml:space="preserve">População urbana atendida exclusivamente pelo SES do município                                                                                         </t>
    </r>
    <r>
      <rPr>
        <b/>
        <sz val="12"/>
        <color indexed="10"/>
        <rFont val="Calibri"/>
        <family val="2"/>
      </rPr>
      <t>(em %)</t>
    </r>
  </si>
  <si>
    <r>
      <t xml:space="preserve"> </t>
    </r>
    <r>
      <rPr>
        <b/>
        <sz val="12"/>
        <rFont val="Calibri"/>
        <family val="2"/>
      </rPr>
      <t>SIM,</t>
    </r>
    <r>
      <rPr>
        <sz val="12"/>
        <rFont val="Calibri"/>
        <family val="2"/>
      </rPr>
      <t xml:space="preserve"> Plano Municipal de Gestão Integrada de Resíduos Sólidos - PMGIRS</t>
    </r>
  </si>
  <si>
    <r>
      <t xml:space="preserve"> </t>
    </r>
    <r>
      <rPr>
        <b/>
        <sz val="12"/>
        <color indexed="8"/>
        <rFont val="Calibri"/>
        <family val="2"/>
      </rPr>
      <t>SIM,</t>
    </r>
    <r>
      <rPr>
        <sz val="12"/>
        <color indexed="8"/>
        <rFont val="Calibri"/>
        <family val="2"/>
      </rPr>
      <t xml:space="preserve"> Plano Intermunicipal de Gestão Integrada de Resíduos Sólidos</t>
    </r>
  </si>
  <si>
    <r>
      <t xml:space="preserve"> </t>
    </r>
    <r>
      <rPr>
        <b/>
        <sz val="12"/>
        <color indexed="8"/>
        <rFont val="Calibri"/>
        <family val="2"/>
      </rPr>
      <t>NÃO</t>
    </r>
    <r>
      <rPr>
        <sz val="12"/>
        <color indexed="8"/>
        <rFont val="Calibri"/>
        <family val="2"/>
      </rPr>
      <t xml:space="preserve"> possui Plano Gestão Integrada de Resíduos Sólidos</t>
    </r>
  </si>
  <si>
    <r>
      <t xml:space="preserve"> </t>
    </r>
    <r>
      <rPr>
        <b/>
        <sz val="12"/>
        <color indexed="8"/>
        <rFont val="Calibri"/>
        <family val="2"/>
      </rPr>
      <t>SIM,</t>
    </r>
    <r>
      <rPr>
        <sz val="12"/>
        <color indexed="8"/>
        <rFont val="Calibri"/>
        <family val="2"/>
      </rPr>
      <t xml:space="preserve"> possui metas de redução da geração de resíduos sólidos na fonte.</t>
    </r>
  </si>
  <si>
    <r>
      <t xml:space="preserve"> </t>
    </r>
    <r>
      <rPr>
        <b/>
        <sz val="12"/>
        <color indexed="8"/>
        <rFont val="Calibri"/>
        <family val="2"/>
      </rPr>
      <t>SIM,</t>
    </r>
    <r>
      <rPr>
        <sz val="12"/>
        <color indexed="8"/>
        <rFont val="Calibri"/>
        <family val="2"/>
      </rPr>
      <t xml:space="preserve"> possui metas de coleta seletiva.</t>
    </r>
  </si>
  <si>
    <r>
      <t xml:space="preserve"> </t>
    </r>
    <r>
      <rPr>
        <b/>
        <sz val="12"/>
        <color indexed="8"/>
        <rFont val="Calibri"/>
        <family val="2"/>
      </rPr>
      <t>SIM,</t>
    </r>
    <r>
      <rPr>
        <sz val="12"/>
        <color indexed="8"/>
        <rFont val="Calibri"/>
        <family val="2"/>
      </rPr>
      <t xml:space="preserve"> possui metas de redução de resíduos sólidos secos dispostos em aterros.</t>
    </r>
  </si>
  <si>
    <r>
      <t xml:space="preserve"> </t>
    </r>
    <r>
      <rPr>
        <b/>
        <sz val="12"/>
        <color indexed="8"/>
        <rFont val="Calibri"/>
        <family val="2"/>
      </rPr>
      <t>SIM,</t>
    </r>
    <r>
      <rPr>
        <sz val="12"/>
        <color indexed="8"/>
        <rFont val="Calibri"/>
        <family val="2"/>
      </rPr>
      <t xml:space="preserve"> possui metas de redução de resíduos sólidos úmidos dispostos em aterros.</t>
    </r>
  </si>
  <si>
    <r>
      <t xml:space="preserve"> </t>
    </r>
    <r>
      <rPr>
        <b/>
        <sz val="12"/>
        <color indexed="8"/>
        <rFont val="Calibri"/>
        <family val="2"/>
      </rPr>
      <t>SIM,</t>
    </r>
    <r>
      <rPr>
        <sz val="12"/>
        <color indexed="8"/>
        <rFont val="Calibri"/>
        <family val="2"/>
      </rPr>
      <t xml:space="preserve"> possui outras metas. Especifique: Total implantação da Logística Reversa, Redução da quantidade de resíduos resultantes de desperdício, Coibir o descarte irregular de Resíduos de Construção e Demolição, entre outros</t>
    </r>
  </si>
  <si>
    <r>
      <t xml:space="preserve"> </t>
    </r>
    <r>
      <rPr>
        <b/>
        <sz val="12"/>
        <color indexed="8"/>
        <rFont val="Calibri"/>
        <family val="2"/>
      </rPr>
      <t>NÃO</t>
    </r>
    <r>
      <rPr>
        <sz val="12"/>
        <color indexed="8"/>
        <rFont val="Calibri"/>
        <family val="2"/>
      </rPr>
      <t xml:space="preserve"> possui metas</t>
    </r>
  </si>
  <si>
    <r>
      <t xml:space="preserve"> </t>
    </r>
    <r>
      <rPr>
        <b/>
        <sz val="12"/>
        <color indexed="8"/>
        <rFont val="Calibri"/>
        <family val="2"/>
      </rPr>
      <t>SIM,</t>
    </r>
    <r>
      <rPr>
        <sz val="12"/>
        <color indexed="8"/>
        <rFont val="Calibri"/>
        <family val="2"/>
      </rPr>
      <t xml:space="preserve"> de uma Parceria formal.</t>
    </r>
  </si>
  <si>
    <r>
      <t xml:space="preserve"> </t>
    </r>
    <r>
      <rPr>
        <b/>
        <sz val="12"/>
        <color indexed="8"/>
        <rFont val="Calibri"/>
        <family val="2"/>
      </rPr>
      <t>SIM,</t>
    </r>
    <r>
      <rPr>
        <sz val="12"/>
        <color indexed="8"/>
        <rFont val="Calibri"/>
        <family val="2"/>
      </rPr>
      <t xml:space="preserve"> de um Convênio de Cooperação.</t>
    </r>
  </si>
  <si>
    <r>
      <t xml:space="preserve"> </t>
    </r>
    <r>
      <rPr>
        <b/>
        <sz val="12"/>
        <color indexed="8"/>
        <rFont val="Calibri"/>
        <family val="2"/>
      </rPr>
      <t>SIM,</t>
    </r>
    <r>
      <rPr>
        <sz val="12"/>
        <color indexed="8"/>
        <rFont val="Calibri"/>
        <family val="2"/>
      </rPr>
      <t xml:space="preserve"> de uma Associação.</t>
    </r>
  </si>
  <si>
    <t>Assinale abaixo com "X" as opções existentes no município</t>
  </si>
  <si>
    <r>
      <t>Assinale abaixo com</t>
    </r>
    <r>
      <rPr>
        <b/>
        <sz val="12"/>
        <rFont val="Calibri"/>
        <family val="2"/>
      </rPr>
      <t xml:space="preserve"> "X"</t>
    </r>
    <r>
      <rPr>
        <sz val="12"/>
        <rFont val="Calibri"/>
        <family val="2"/>
      </rPr>
      <t xml:space="preserve"> as opções existentes no município</t>
    </r>
  </si>
  <si>
    <r>
      <t xml:space="preserve"> </t>
    </r>
    <r>
      <rPr>
        <b/>
        <sz val="12"/>
        <color indexed="8"/>
        <rFont val="Calibri"/>
        <family val="2"/>
      </rPr>
      <t>NÃO</t>
    </r>
    <r>
      <rPr>
        <sz val="12"/>
        <color indexed="8"/>
        <rFont val="Calibri"/>
        <family val="2"/>
      </rPr>
      <t xml:space="preserve"> participa de nenhum arranjo intermunicipal</t>
    </r>
  </si>
  <si>
    <r>
      <t xml:space="preserve"> </t>
    </r>
    <r>
      <rPr>
        <b/>
        <sz val="12"/>
        <color indexed="8"/>
        <rFont val="Calibri"/>
        <family val="2"/>
      </rPr>
      <t>SIM,</t>
    </r>
    <r>
      <rPr>
        <sz val="12"/>
        <color indexed="8"/>
        <rFont val="Calibri"/>
        <family val="2"/>
      </rPr>
      <t xml:space="preserve"> programa voltado à gestão de Resíduos Sólidos Urbanos (RSU)</t>
    </r>
  </si>
  <si>
    <r>
      <t xml:space="preserve"> </t>
    </r>
    <r>
      <rPr>
        <b/>
        <sz val="12"/>
        <color indexed="8"/>
        <rFont val="Calibri"/>
        <family val="2"/>
      </rPr>
      <t>SIM,</t>
    </r>
    <r>
      <rPr>
        <sz val="12"/>
        <color indexed="8"/>
        <rFont val="Calibri"/>
        <family val="2"/>
      </rPr>
      <t xml:space="preserve"> programa voltado à gestão de Resíduos da Construção Civil (RCC)</t>
    </r>
  </si>
  <si>
    <r>
      <t xml:space="preserve"> </t>
    </r>
    <r>
      <rPr>
        <b/>
        <sz val="12"/>
        <color indexed="8"/>
        <rFont val="Calibri"/>
        <family val="2"/>
      </rPr>
      <t>NÃO</t>
    </r>
    <r>
      <rPr>
        <sz val="12"/>
        <color indexed="8"/>
        <rFont val="Calibri"/>
        <family val="2"/>
      </rPr>
      <t xml:space="preserve"> possui programa</t>
    </r>
  </si>
  <si>
    <r>
      <t xml:space="preserve"> </t>
    </r>
    <r>
      <rPr>
        <b/>
        <sz val="12"/>
        <color indexed="8"/>
        <rFont val="Calibri"/>
        <family val="2"/>
      </rPr>
      <t>SIM,</t>
    </r>
    <r>
      <rPr>
        <sz val="12"/>
        <color indexed="8"/>
        <rFont val="Calibri"/>
        <family val="2"/>
      </rPr>
      <t xml:space="preserve"> de um Consórcio</t>
    </r>
  </si>
  <si>
    <r>
      <t xml:space="preserve">Assinale abaixo com </t>
    </r>
    <r>
      <rPr>
        <b/>
        <sz val="12"/>
        <rFont val="Calibri"/>
        <family val="2"/>
      </rPr>
      <t>"X"</t>
    </r>
    <r>
      <rPr>
        <sz val="12"/>
        <rFont val="Calibri"/>
        <family val="2"/>
      </rPr>
      <t xml:space="preserve"> as opções existentes no município</t>
    </r>
  </si>
  <si>
    <t>Quais são as principais dificuldades do município em relação à gestão de resíduos sólidos? Descreva em poucas palavras</t>
  </si>
  <si>
    <r>
      <t xml:space="preserve"> Outros.</t>
    </r>
    <r>
      <rPr>
        <b/>
        <sz val="12"/>
        <rFont val="Calibri"/>
        <family val="2"/>
      </rPr>
      <t xml:space="preserve"> Quais?</t>
    </r>
  </si>
  <si>
    <t>Questão</t>
  </si>
  <si>
    <r>
      <t xml:space="preserve">Qual a quantidade coletada seletivamente?  </t>
    </r>
    <r>
      <rPr>
        <b/>
        <sz val="12"/>
        <color indexed="8"/>
        <rFont val="Calibri"/>
        <family val="2"/>
      </rPr>
      <t>(t/mês)</t>
    </r>
  </si>
  <si>
    <r>
      <t>Qual a quantidade encaminhada para reciclagem?</t>
    </r>
    <r>
      <rPr>
        <b/>
        <sz val="12"/>
        <color indexed="8"/>
        <rFont val="Calibri"/>
        <family val="2"/>
      </rPr>
      <t xml:space="preserve"> (t/mês)</t>
    </r>
  </si>
  <si>
    <r>
      <t xml:space="preserve">Assinale abaixo com </t>
    </r>
    <r>
      <rPr>
        <b/>
        <sz val="12"/>
        <color indexed="8"/>
        <rFont val="Calibri"/>
        <family val="2"/>
      </rPr>
      <t>"X"</t>
    </r>
    <r>
      <rPr>
        <sz val="12"/>
        <color indexed="8"/>
        <rFont val="Calibri"/>
        <family val="2"/>
      </rPr>
      <t xml:space="preserve"> as opções existentes no município</t>
    </r>
  </si>
  <si>
    <r>
      <rPr>
        <sz val="12"/>
        <rFont val="Calibri"/>
        <family val="2"/>
      </rPr>
      <t xml:space="preserve">Assinale abaixo com </t>
    </r>
    <r>
      <rPr>
        <b/>
        <sz val="12"/>
        <rFont val="Calibri"/>
        <family val="2"/>
      </rPr>
      <t>"X"</t>
    </r>
    <r>
      <rPr>
        <sz val="12"/>
        <rFont val="Calibri"/>
        <family val="2"/>
      </rPr>
      <t xml:space="preserve"> as opções existentes no município</t>
    </r>
  </si>
  <si>
    <r>
      <t xml:space="preserve">Área total do município </t>
    </r>
    <r>
      <rPr>
        <b/>
        <sz val="11"/>
        <color indexed="8"/>
        <rFont val="Calibri"/>
        <family val="2"/>
      </rPr>
      <t>(Km</t>
    </r>
    <r>
      <rPr>
        <b/>
        <vertAlign val="superscript"/>
        <sz val="11"/>
        <color indexed="8"/>
        <rFont val="Calibri"/>
        <family val="2"/>
      </rPr>
      <t>2</t>
    </r>
    <r>
      <rPr>
        <b/>
        <sz val="11"/>
        <color indexed="8"/>
        <rFont val="Calibri"/>
        <family val="2"/>
      </rPr>
      <t>)</t>
    </r>
  </si>
  <si>
    <r>
      <t xml:space="preserve">Área Urbana </t>
    </r>
    <r>
      <rPr>
        <b/>
        <sz val="10"/>
        <rFont val="Arial"/>
        <family val="2"/>
      </rPr>
      <t>(Km</t>
    </r>
    <r>
      <rPr>
        <b/>
        <vertAlign val="superscript"/>
        <sz val="10"/>
        <rFont val="Arial"/>
        <family val="2"/>
      </rPr>
      <t>2</t>
    </r>
    <r>
      <rPr>
        <b/>
        <sz val="10"/>
        <rFont val="Arial"/>
        <family val="2"/>
      </rPr>
      <t>)</t>
    </r>
  </si>
  <si>
    <r>
      <t xml:space="preserve">Área Rural </t>
    </r>
    <r>
      <rPr>
        <b/>
        <sz val="11"/>
        <color indexed="8"/>
        <rFont val="Calibri"/>
        <family val="2"/>
      </rPr>
      <t>(Km</t>
    </r>
    <r>
      <rPr>
        <b/>
        <vertAlign val="superscript"/>
        <sz val="11"/>
        <color indexed="8"/>
        <rFont val="Calibri"/>
        <family val="2"/>
      </rPr>
      <t>2</t>
    </r>
    <r>
      <rPr>
        <b/>
        <sz val="11"/>
        <color indexed="8"/>
        <rFont val="Calibri"/>
        <family val="2"/>
      </rPr>
      <t>)</t>
    </r>
  </si>
  <si>
    <r>
      <t xml:space="preserve">Pastagem </t>
    </r>
    <r>
      <rPr>
        <b/>
        <sz val="11"/>
        <color indexed="8"/>
        <rFont val="Calibri"/>
        <family val="2"/>
      </rPr>
      <t>(Km</t>
    </r>
    <r>
      <rPr>
        <b/>
        <vertAlign val="superscript"/>
        <sz val="11"/>
        <color indexed="8"/>
        <rFont val="Calibri"/>
        <family val="2"/>
      </rPr>
      <t>2</t>
    </r>
    <r>
      <rPr>
        <b/>
        <sz val="11"/>
        <color indexed="8"/>
        <rFont val="Calibri"/>
        <family val="2"/>
      </rPr>
      <t>)</t>
    </r>
  </si>
  <si>
    <r>
      <t xml:space="preserve">Culturas Anuais </t>
    </r>
    <r>
      <rPr>
        <b/>
        <sz val="11"/>
        <color indexed="8"/>
        <rFont val="Calibri"/>
        <family val="2"/>
      </rPr>
      <t>(Km</t>
    </r>
    <r>
      <rPr>
        <b/>
        <vertAlign val="superscript"/>
        <sz val="11"/>
        <color indexed="8"/>
        <rFont val="Calibri"/>
        <family val="2"/>
      </rPr>
      <t>2</t>
    </r>
    <r>
      <rPr>
        <b/>
        <sz val="11"/>
        <color indexed="8"/>
        <rFont val="Calibri"/>
        <family val="2"/>
      </rPr>
      <t>)</t>
    </r>
  </si>
  <si>
    <r>
      <t xml:space="preserve">Culturas Perenes </t>
    </r>
    <r>
      <rPr>
        <b/>
        <sz val="11"/>
        <color indexed="8"/>
        <rFont val="Calibri"/>
        <family val="2"/>
      </rPr>
      <t>(Km</t>
    </r>
    <r>
      <rPr>
        <b/>
        <vertAlign val="superscript"/>
        <sz val="11"/>
        <color indexed="8"/>
        <rFont val="Calibri"/>
        <family val="2"/>
      </rPr>
      <t>2</t>
    </r>
    <r>
      <rPr>
        <b/>
        <sz val="11"/>
        <color indexed="8"/>
        <rFont val="Calibri"/>
        <family val="2"/>
      </rPr>
      <t>)</t>
    </r>
  </si>
  <si>
    <r>
      <t xml:space="preserve">Cobertura Vegetal Nativa </t>
    </r>
    <r>
      <rPr>
        <b/>
        <sz val="11"/>
        <color indexed="8"/>
        <rFont val="Calibri"/>
        <family val="2"/>
      </rPr>
      <t>(Km</t>
    </r>
    <r>
      <rPr>
        <b/>
        <vertAlign val="superscript"/>
        <sz val="11"/>
        <color indexed="8"/>
        <rFont val="Calibri"/>
        <family val="2"/>
      </rPr>
      <t>2</t>
    </r>
    <r>
      <rPr>
        <b/>
        <sz val="11"/>
        <color indexed="8"/>
        <rFont val="Calibri"/>
        <family val="2"/>
      </rPr>
      <t>)</t>
    </r>
  </si>
  <si>
    <r>
      <t xml:space="preserve">Articulação entre as partes envolvidas na compra e venda. </t>
    </r>
    <r>
      <rPr>
        <b/>
        <sz val="12"/>
        <color indexed="8"/>
        <rFont val="Calibri"/>
        <family val="2"/>
      </rPr>
      <t>Especifique:</t>
    </r>
  </si>
  <si>
    <r>
      <t xml:space="preserve">Vias urbanas pavimentadas </t>
    </r>
    <r>
      <rPr>
        <b/>
        <sz val="13"/>
        <rFont val="Calibri"/>
        <family val="2"/>
      </rPr>
      <t>(em km)</t>
    </r>
  </si>
  <si>
    <r>
      <t xml:space="preserve">Vias urbanas não pavimentadas </t>
    </r>
    <r>
      <rPr>
        <b/>
        <sz val="13"/>
        <rFont val="Calibri"/>
        <family val="2"/>
      </rPr>
      <t>(em km)</t>
    </r>
  </si>
  <si>
    <r>
      <t xml:space="preserve">Extensão de calçadas com largura &lt; 1m </t>
    </r>
    <r>
      <rPr>
        <b/>
        <sz val="13"/>
        <rFont val="Calibri"/>
        <family val="2"/>
      </rPr>
      <t>(em km)</t>
    </r>
  </si>
  <si>
    <r>
      <t xml:space="preserve">Extensão de calçadas com largura entre 1m e 2m </t>
    </r>
    <r>
      <rPr>
        <b/>
        <sz val="13"/>
        <rFont val="Calibri"/>
        <family val="2"/>
      </rPr>
      <t>(em km)</t>
    </r>
  </si>
  <si>
    <r>
      <t xml:space="preserve">Extensão de calçadas com largura  &gt;2m </t>
    </r>
    <r>
      <rPr>
        <b/>
        <sz val="13"/>
        <rFont val="Calibri"/>
        <family val="2"/>
      </rPr>
      <t>(em km)</t>
    </r>
  </si>
  <si>
    <t>Selecione SIM ou NÃO</t>
  </si>
  <si>
    <r>
      <t xml:space="preserve">Área de APP's </t>
    </r>
    <r>
      <rPr>
        <b/>
        <sz val="12"/>
        <color indexed="8"/>
        <rFont val="Calibri"/>
        <family val="2"/>
      </rPr>
      <t>(em ha)</t>
    </r>
  </si>
  <si>
    <r>
      <t xml:space="preserve">Área de Reserva Legal </t>
    </r>
    <r>
      <rPr>
        <b/>
        <sz val="12"/>
        <color indexed="8"/>
        <rFont val="Calibri"/>
        <family val="2"/>
      </rPr>
      <t>(em ha)</t>
    </r>
  </si>
  <si>
    <t>Preservadas/ intocadas</t>
  </si>
  <si>
    <t xml:space="preserve">Degradadas </t>
  </si>
  <si>
    <t xml:space="preserve">Recuperada </t>
  </si>
  <si>
    <t xml:space="preserve">Total </t>
  </si>
  <si>
    <t>Selecione SIM OU NÃO</t>
  </si>
  <si>
    <t>elektro</t>
  </si>
  <si>
    <t>engenharia</t>
  </si>
  <si>
    <t>Salário médio mínimo de R$1435,66</t>
  </si>
  <si>
    <t>A feira realizada aos sábados voltou no dia 14/08/2021</t>
  </si>
  <si>
    <t>R$</t>
  </si>
  <si>
    <t>Dados atualizados com a COMASA (R$ 37,24 para 15m³)</t>
  </si>
  <si>
    <t>Já está aprovado desde 2014</t>
  </si>
  <si>
    <t>Já elaborado no ano de 2013</t>
  </si>
  <si>
    <t>Lei de Educação Ambiental do município prevê ações constantes do PMSB, juntamente com o Departamento de Saúde e Departamento de Serviços Municipais</t>
  </si>
  <si>
    <t>O esgoto já é 100% tratado</t>
  </si>
  <si>
    <t>Não existem áreas como as descritas</t>
  </si>
  <si>
    <t>Exploração de basalto, areia e cascalho</t>
  </si>
  <si>
    <t>Dados Casa da Agricultura de Santa Rita do Passa Quatro</t>
  </si>
  <si>
    <t>m³/mês</t>
  </si>
  <si>
    <t>Logística Reversa</t>
  </si>
  <si>
    <t>Beneficiamento de RCC (triturador), implantação de novos EcoPontos.</t>
  </si>
  <si>
    <t>Piloto de Compostagem</t>
  </si>
  <si>
    <t>Departamento de Agricultura e Meio Ambiente</t>
  </si>
  <si>
    <t>Dados obtidos com a ONG Bicho s/ Teto</t>
  </si>
  <si>
    <t>Departamento de Zoonoses</t>
  </si>
  <si>
    <t>Feira não realizada devido à pandemia de COVID-19</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</si>
</sst>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65" x14ac:knownFonts="1">
    <font>
      <sz val="10"/>
      <color rgb="FF000000"/>
      <name val="Arial"/>
      <family val="2"/>
    </font>
    <font>
      <sz val="10"/>
      <name val="Arial"/>
      <family val="2"/>
    </font>
    <font>
      <sz val="12"/>
      <name val="Calibri"/>
      <family val="2"/>
    </font>
    <font>
      <b/>
      <sz val="12"/>
      <color indexed="10"/>
      <name val="Calibri"/>
      <family val="2"/>
    </font>
    <font>
      <b/>
      <sz val="12"/>
      <name val="Calibri"/>
      <family val="2"/>
    </font>
    <font>
      <sz val="12"/>
      <color indexed="8"/>
      <name val="Calibri"/>
      <family val="2"/>
    </font>
    <font>
      <b/>
      <sz val="12"/>
      <color indexed="8"/>
      <name val="Calibri"/>
      <family val="2"/>
    </font>
    <font>
      <i/>
      <sz val="12"/>
      <color indexed="8"/>
      <name val="Calibri"/>
      <family val="2"/>
    </font>
    <font>
      <sz val="14"/>
      <name val="Calibri"/>
      <family val="2"/>
    </font>
    <font>
      <b/>
      <sz val="14"/>
      <color indexed="10"/>
      <name val="Calibri"/>
      <family val="2"/>
    </font>
    <font>
      <b/>
      <sz val="14"/>
      <name val="Calibri"/>
      <family val="2"/>
    </font>
    <font>
      <sz val="15"/>
      <name val="Calibri"/>
      <family val="2"/>
    </font>
    <font>
      <b/>
      <sz val="15"/>
      <name val="Calibri"/>
      <family val="2"/>
    </font>
    <font>
      <b/>
      <sz val="15"/>
      <color indexed="10"/>
      <name val="Calibri"/>
      <family val="2"/>
    </font>
    <font>
      <sz val="12"/>
      <color indexed="10"/>
      <name val="Calibri"/>
      <family val="2"/>
    </font>
    <font>
      <b/>
      <sz val="11"/>
      <color indexed="8"/>
      <name val="Calibri"/>
      <family val="2"/>
    </font>
    <font>
      <b/>
      <vertAlign val="superscript"/>
      <sz val="11"/>
      <color indexed="8"/>
      <name val="Calibri"/>
      <family val="2"/>
    </font>
    <font>
      <b/>
      <sz val="10"/>
      <name val="Arial"/>
      <family val="2"/>
    </font>
    <font>
      <b/>
      <vertAlign val="superscript"/>
      <sz val="10"/>
      <name val="Arial"/>
      <family val="2"/>
    </font>
    <font>
      <b/>
      <sz val="13"/>
      <name val="Calibri"/>
      <family val="2"/>
    </font>
    <font>
      <sz val="10"/>
      <color rgb="FF000000"/>
      <name val="Arial"/>
      <family val="2"/>
    </font>
    <font>
      <sz val="11"/>
      <color theme="0"/>
      <name val="Calibri"/>
      <family val="2"/>
      <scheme val="minor"/>
    </font>
    <font>
      <b/>
      <sz val="12"/>
      <color rgb="FF000000"/>
      <name val="Arial"/>
      <family val="2"/>
    </font>
    <font>
      <b/>
      <sz val="11"/>
      <color rgb="FF000000"/>
      <name val="Arial"/>
      <family val="2"/>
    </font>
    <font>
      <b/>
      <sz val="36"/>
      <color rgb="FF00B050"/>
      <name val="Calibri"/>
      <family val="2"/>
      <scheme val="minor"/>
    </font>
    <font>
      <sz val="10"/>
      <color rgb="FF000000"/>
      <name val="Calibri"/>
      <family val="2"/>
      <scheme val="minor"/>
    </font>
    <font>
      <b/>
      <sz val="13"/>
      <color rgb="FF000000"/>
      <name val="Calibri"/>
      <family val="2"/>
      <scheme val="minor"/>
    </font>
    <font>
      <b/>
      <sz val="12"/>
      <color rgb="FF000000"/>
      <name val="Calibri"/>
      <family val="2"/>
      <scheme val="minor"/>
    </font>
    <font>
      <b/>
      <sz val="10"/>
      <color rgb="FF000000"/>
      <name val="Calibri"/>
      <family val="2"/>
      <scheme val="minor"/>
    </font>
    <font>
      <sz val="13"/>
      <color rgb="FF000000"/>
      <name val="Calibri"/>
      <family val="2"/>
      <scheme val="minor"/>
    </font>
    <font>
      <sz val="13"/>
      <name val="Calibri"/>
      <family val="2"/>
      <scheme val="minor"/>
    </font>
    <font>
      <sz val="12"/>
      <color rgb="FF000000"/>
      <name val="Calibri"/>
      <family val="2"/>
      <scheme val="minor"/>
    </font>
    <font>
      <sz val="10"/>
      <name val="Calibri"/>
      <family val="2"/>
      <scheme val="minor"/>
    </font>
    <font>
      <b/>
      <sz val="11"/>
      <color rgb="FF000000"/>
      <name val="Calibri"/>
      <family val="2"/>
      <scheme val="minor"/>
    </font>
    <font>
      <sz val="12"/>
      <color theme="1"/>
      <name val="Calibri"/>
      <family val="2"/>
      <scheme val="minor"/>
    </font>
    <font>
      <sz val="25"/>
      <color rgb="FFFF0000"/>
      <name val="Arial"/>
      <family val="2"/>
    </font>
    <font>
      <b/>
      <sz val="18"/>
      <color rgb="FF000000"/>
      <name val="Calibri"/>
      <family val="2"/>
      <scheme val="minor"/>
    </font>
    <font>
      <sz val="11"/>
      <color rgb="FF000000"/>
      <name val="Calibri"/>
      <family val="2"/>
      <scheme val="minor"/>
    </font>
    <font>
      <sz val="12"/>
      <name val="Calibri"/>
      <family val="2"/>
      <scheme val="minor"/>
    </font>
    <font>
      <b/>
      <sz val="12"/>
      <name val="Calibri"/>
      <family val="2"/>
      <scheme val="minor"/>
    </font>
    <font>
      <b/>
      <sz val="16"/>
      <color rgb="FF000000"/>
      <name val="Calibri"/>
      <family val="2"/>
      <scheme val="minor"/>
    </font>
    <font>
      <sz val="14"/>
      <color rgb="FF000000"/>
      <name val="Calibri"/>
      <family val="2"/>
      <scheme val="minor"/>
    </font>
    <font>
      <sz val="15"/>
      <color rgb="FF000000"/>
      <name val="Calibri"/>
      <family val="2"/>
      <scheme val="minor"/>
    </font>
    <font>
      <b/>
      <sz val="12"/>
      <color rgb="FFFF0000"/>
      <name val="Calibri"/>
      <family val="2"/>
      <scheme val="minor"/>
    </font>
    <font>
      <b/>
      <sz val="12"/>
      <color rgb="FFFF0000"/>
      <name val="Calibri"/>
      <family val="2"/>
    </font>
    <font>
      <b/>
      <sz val="13"/>
      <color rgb="FF000000"/>
      <name val="Arial"/>
      <family val="2"/>
    </font>
    <font>
      <sz val="15"/>
      <name val="Calibri"/>
      <family val="2"/>
      <scheme val="minor"/>
    </font>
    <font>
      <b/>
      <sz val="14"/>
      <color rgb="FFFF0000"/>
      <name val="Calibri"/>
      <family val="2"/>
      <scheme val="minor"/>
    </font>
    <font>
      <b/>
      <sz val="14"/>
      <color rgb="FF000000"/>
      <name val="Calibri"/>
      <family val="2"/>
      <scheme val="minor"/>
    </font>
    <font>
      <b/>
      <sz val="13"/>
      <color theme="1"/>
      <name val="Calibri"/>
      <family val="2"/>
      <scheme val="minor"/>
    </font>
    <font>
      <sz val="12"/>
      <color rgb="FFFF0000"/>
      <name val="Calibri"/>
      <family val="2"/>
      <scheme val="minor"/>
    </font>
    <font>
      <b/>
      <sz val="16"/>
      <name val="Calibri"/>
      <family val="2"/>
      <scheme val="minor"/>
    </font>
    <font>
      <b/>
      <sz val="12"/>
      <color theme="1"/>
      <name val="Calibri"/>
      <family val="2"/>
      <scheme val="minor"/>
    </font>
    <font>
      <b/>
      <sz val="16"/>
      <color rgb="FF000000"/>
      <name val="Calibri"/>
      <family val="2"/>
    </font>
    <font>
      <b/>
      <sz val="10"/>
      <color rgb="FF000000"/>
      <name val="Arial"/>
      <family val="2"/>
    </font>
    <font>
      <sz val="11"/>
      <color rgb="FF000000"/>
      <name val="Calibri"/>
      <family val="2"/>
    </font>
    <font>
      <b/>
      <sz val="11"/>
      <color rgb="FF000000"/>
      <name val="Calibri"/>
      <family val="2"/>
    </font>
    <font>
      <b/>
      <sz val="14"/>
      <color theme="1"/>
      <name val="Calibri"/>
      <family val="2"/>
      <scheme val="minor"/>
    </font>
    <font>
      <sz val="14"/>
      <color theme="1"/>
      <name val="Calibri"/>
      <family val="2"/>
      <scheme val="minor"/>
    </font>
    <font>
      <sz val="18"/>
      <color rgb="FF000000"/>
      <name val="Calibri"/>
      <family val="2"/>
      <scheme val="minor"/>
    </font>
    <font>
      <b/>
      <sz val="10"/>
      <name val="Calibri"/>
      <family val="2"/>
      <scheme val="minor"/>
    </font>
    <font>
      <b/>
      <sz val="15"/>
      <color rgb="FF000000"/>
      <name val="Calibri"/>
      <family val="2"/>
      <scheme val="minor"/>
    </font>
    <font>
      <b/>
      <sz val="13"/>
      <color rgb="FFFF0000"/>
      <name val="Calibri"/>
      <family val="2"/>
      <scheme val="minor"/>
    </font>
    <font>
      <b/>
      <sz val="11"/>
      <name val="Calibri"/>
      <family val="2"/>
      <scheme val="minor"/>
    </font>
    <font>
      <b/>
      <sz val="16"/>
      <color rgb="FF000000"/>
      <name val="Arial"/>
      <family val="2"/>
    </font>
  </fonts>
  <fills count="14">
    <fill>
      <patternFill patternType="none"/>
    </fill>
    <fill>
      <patternFill patternType="gray125"/>
    </fill>
    <fill>
      <patternFill patternType="solid">
        <fgColor theme="4"/>
      </patternFill>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1"/>
        <bgColor indexed="64"/>
      </patternFill>
    </fill>
    <fill>
      <patternFill patternType="solid">
        <fgColor theme="1" tint="0.499984740745262"/>
        <bgColor indexed="64"/>
      </patternFill>
    </fill>
    <fill>
      <patternFill patternType="solid">
        <fgColor rgb="FF7030A0"/>
        <bgColor indexed="64"/>
      </patternFill>
    </fill>
    <fill>
      <patternFill patternType="solid">
        <fgColor theme="0" tint="-0.249977111117893"/>
        <bgColor indexed="64"/>
      </patternFill>
    </fill>
    <fill>
      <patternFill patternType="solid">
        <fgColor theme="2"/>
        <bgColor indexed="64"/>
      </patternFill>
    </fill>
    <fill>
      <patternFill patternType="solid">
        <fgColor theme="0" tint="-4.9989318521683403E-2"/>
        <bgColor indexed="64"/>
      </patternFill>
    </fill>
    <fill>
      <patternFill patternType="solid">
        <fgColor rgb="FFFFFF99"/>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top/>
      <bottom style="medium">
        <color rgb="FFFF0000"/>
      </bottom>
      <diagonal/>
    </border>
  </borders>
  <cellStyleXfs count="4">
    <xf numFmtId="0" fontId="0" fillId="0" borderId="0"/>
    <xf numFmtId="0" fontId="21" fillId="2" borderId="0" applyNumberFormat="0" applyBorder="0" applyAlignment="0" applyProtection="0"/>
    <xf numFmtId="0" fontId="20" fillId="0" borderId="0"/>
    <xf numFmtId="9" fontId="20" fillId="0" borderId="0" applyFont="0" applyFill="0" applyBorder="0" applyAlignment="0" applyProtection="0"/>
  </cellStyleXfs>
  <cellXfs count="439">
    <xf numFmtId="0" fontId="0" fillId="0" borderId="0" xfId="0" applyFont="1" applyAlignment="1"/>
    <xf numFmtId="0" fontId="0" fillId="0" borderId="1" xfId="0" applyFont="1" applyBorder="1" applyAlignment="1">
      <alignment horizontal="center" vertical="center"/>
    </xf>
    <xf numFmtId="0" fontId="0" fillId="0" borderId="1" xfId="0" applyFont="1" applyBorder="1" applyAlignment="1">
      <alignment horizontal="left" vertical="center"/>
    </xf>
    <xf numFmtId="0" fontId="22" fillId="0" borderId="1" xfId="0" applyFont="1" applyBorder="1" applyAlignment="1">
      <alignment horizontal="center" vertical="center"/>
    </xf>
    <xf numFmtId="0" fontId="23" fillId="3" borderId="1" xfId="0" applyFont="1" applyFill="1" applyBorder="1" applyAlignment="1">
      <alignment horizontal="center" vertical="center"/>
    </xf>
    <xf numFmtId="0" fontId="23" fillId="3" borderId="1" xfId="0" applyFont="1" applyFill="1" applyBorder="1" applyAlignment="1">
      <alignment horizontal="center"/>
    </xf>
    <xf numFmtId="2" fontId="23" fillId="3" borderId="1" xfId="0" applyNumberFormat="1" applyFont="1" applyFill="1" applyBorder="1" applyAlignment="1">
      <alignment horizontal="center"/>
    </xf>
    <xf numFmtId="0" fontId="0" fillId="0" borderId="0" xfId="0" applyAlignment="1"/>
    <xf numFmtId="2" fontId="0" fillId="0" borderId="0" xfId="0" applyNumberFormat="1" applyFont="1" applyAlignment="1"/>
    <xf numFmtId="0" fontId="24" fillId="0" borderId="0" xfId="2" applyFont="1" applyFill="1" applyBorder="1" applyAlignment="1" applyProtection="1">
      <alignment vertical="center" wrapText="1"/>
      <protection hidden="1"/>
    </xf>
    <xf numFmtId="0" fontId="25" fillId="0" borderId="0" xfId="0" applyFont="1" applyAlignment="1" applyProtection="1">
      <protection hidden="1"/>
    </xf>
    <xf numFmtId="0" fontId="25" fillId="4" borderId="0" xfId="0" applyFont="1" applyFill="1" applyAlignment="1" applyProtection="1">
      <alignment vertical="center"/>
      <protection hidden="1"/>
    </xf>
    <xf numFmtId="0" fontId="25" fillId="0" borderId="0" xfId="0" applyFont="1" applyAlignment="1" applyProtection="1">
      <alignment vertical="center"/>
      <protection hidden="1"/>
    </xf>
    <xf numFmtId="0" fontId="26" fillId="5" borderId="1" xfId="0" applyFont="1" applyFill="1" applyBorder="1" applyAlignment="1" applyProtection="1">
      <alignment horizontal="center" vertical="center"/>
      <protection hidden="1"/>
    </xf>
    <xf numFmtId="0" fontId="27" fillId="5" borderId="1" xfId="0" applyFont="1" applyFill="1" applyBorder="1" applyAlignment="1" applyProtection="1">
      <alignment horizontal="center" vertical="center"/>
      <protection hidden="1"/>
    </xf>
    <xf numFmtId="0" fontId="27" fillId="5" borderId="2" xfId="0" applyFont="1" applyFill="1" applyBorder="1" applyAlignment="1" applyProtection="1">
      <alignment horizontal="center" vertical="center"/>
      <protection hidden="1"/>
    </xf>
    <xf numFmtId="0" fontId="28" fillId="5" borderId="1" xfId="0" applyFont="1" applyFill="1" applyBorder="1" applyAlignment="1" applyProtection="1">
      <alignment horizontal="center" vertical="center"/>
      <protection hidden="1"/>
    </xf>
    <xf numFmtId="0" fontId="29" fillId="0" borderId="1" xfId="0" applyFont="1" applyBorder="1" applyAlignment="1" applyProtection="1">
      <alignment horizontal="center" vertical="center"/>
      <protection hidden="1"/>
    </xf>
    <xf numFmtId="0" fontId="30" fillId="0" borderId="16" xfId="2" applyFont="1" applyBorder="1" applyAlignment="1" applyProtection="1">
      <alignment vertical="center"/>
      <protection hidden="1"/>
    </xf>
    <xf numFmtId="0" fontId="27" fillId="0" borderId="1" xfId="0" applyFont="1" applyBorder="1" applyAlignment="1" applyProtection="1">
      <alignment horizontal="center" vertical="center"/>
      <protection hidden="1"/>
    </xf>
    <xf numFmtId="0" fontId="31" fillId="3" borderId="1" xfId="0" applyFont="1" applyFill="1" applyBorder="1" applyAlignment="1" applyProtection="1">
      <alignment horizontal="center" vertical="center"/>
      <protection hidden="1"/>
    </xf>
    <xf numFmtId="0" fontId="30" fillId="0" borderId="1" xfId="0" applyFont="1" applyBorder="1" applyAlignment="1" applyProtection="1">
      <alignment vertical="center"/>
      <protection hidden="1"/>
    </xf>
    <xf numFmtId="0" fontId="30" fillId="0" borderId="1" xfId="0" applyFont="1" applyFill="1" applyBorder="1" applyAlignment="1" applyProtection="1">
      <alignment vertical="center"/>
      <protection hidden="1"/>
    </xf>
    <xf numFmtId="0" fontId="32" fillId="4" borderId="0" xfId="0" applyFont="1" applyFill="1" applyAlignment="1" applyProtection="1">
      <alignment vertical="center" wrapText="1"/>
      <protection hidden="1"/>
    </xf>
    <xf numFmtId="0" fontId="29" fillId="0" borderId="1" xfId="0" applyFont="1" applyFill="1" applyBorder="1" applyAlignment="1" applyProtection="1">
      <alignment horizontal="center" vertical="center"/>
      <protection hidden="1"/>
    </xf>
    <xf numFmtId="0" fontId="27" fillId="0" borderId="1" xfId="0" applyFont="1" applyFill="1" applyBorder="1" applyAlignment="1" applyProtection="1">
      <alignment horizontal="center" vertical="center"/>
      <protection hidden="1"/>
    </xf>
    <xf numFmtId="0" fontId="25" fillId="0" borderId="0" xfId="0" applyFont="1" applyFill="1" applyAlignment="1" applyProtection="1">
      <alignment vertical="center"/>
      <protection hidden="1"/>
    </xf>
    <xf numFmtId="0" fontId="32" fillId="0" borderId="0" xfId="0" applyFont="1" applyFill="1" applyAlignment="1" applyProtection="1">
      <alignment vertical="center"/>
      <protection hidden="1"/>
    </xf>
    <xf numFmtId="0" fontId="32" fillId="0" borderId="0" xfId="0" applyFont="1" applyFill="1" applyAlignment="1" applyProtection="1">
      <alignment vertical="center" wrapText="1"/>
      <protection hidden="1"/>
    </xf>
    <xf numFmtId="0" fontId="31" fillId="4" borderId="0" xfId="0" applyFont="1" applyFill="1" applyAlignment="1" applyProtection="1">
      <alignment vertical="center"/>
      <protection hidden="1"/>
    </xf>
    <xf numFmtId="0" fontId="27" fillId="3" borderId="1" xfId="0" applyFont="1" applyFill="1" applyBorder="1" applyAlignment="1" applyProtection="1">
      <alignment horizontal="center" vertical="center"/>
      <protection hidden="1"/>
    </xf>
    <xf numFmtId="0" fontId="31" fillId="0" borderId="0" xfId="0" applyFont="1" applyAlignment="1" applyProtection="1">
      <alignment vertical="center"/>
      <protection hidden="1"/>
    </xf>
    <xf numFmtId="0" fontId="25" fillId="4" borderId="0" xfId="0" applyFont="1" applyFill="1" applyAlignment="1" applyProtection="1">
      <protection hidden="1"/>
    </xf>
    <xf numFmtId="0" fontId="25" fillId="4" borderId="0" xfId="0" applyFont="1" applyFill="1" applyAlignment="1" applyProtection="1">
      <alignment horizontal="center"/>
      <protection hidden="1"/>
    </xf>
    <xf numFmtId="0" fontId="33" fillId="4" borderId="0" xfId="0" applyFont="1" applyFill="1" applyBorder="1" applyAlignment="1" applyProtection="1">
      <alignment horizontal="center"/>
      <protection hidden="1"/>
    </xf>
    <xf numFmtId="0" fontId="25" fillId="4" borderId="0" xfId="0" applyFont="1" applyFill="1" applyBorder="1" applyAlignment="1" applyProtection="1">
      <alignment horizontal="center"/>
      <protection hidden="1"/>
    </xf>
    <xf numFmtId="0" fontId="25" fillId="0" borderId="0" xfId="0" applyFont="1" applyAlignment="1" applyProtection="1">
      <alignment horizontal="center"/>
      <protection hidden="1"/>
    </xf>
    <xf numFmtId="49" fontId="34" fillId="6" borderId="3" xfId="0" applyNumberFormat="1" applyFont="1" applyFill="1" applyBorder="1" applyAlignment="1" applyProtection="1">
      <alignment horizontal="left" vertical="center" wrapText="1"/>
      <protection locked="0" hidden="1"/>
    </xf>
    <xf numFmtId="0" fontId="35" fillId="0" borderId="0" xfId="0" applyFont="1" applyBorder="1" applyAlignment="1" applyProtection="1">
      <alignment horizontal="center" vertical="center"/>
      <protection hidden="1"/>
    </xf>
    <xf numFmtId="0" fontId="0" fillId="0" borderId="0" xfId="0" applyFont="1" applyAlignment="1" applyProtection="1">
      <protection hidden="1"/>
    </xf>
    <xf numFmtId="0" fontId="27" fillId="5" borderId="4" xfId="0" applyFont="1" applyFill="1" applyBorder="1" applyAlignment="1" applyProtection="1">
      <alignment horizontal="center" vertical="center"/>
      <protection hidden="1"/>
    </xf>
    <xf numFmtId="0" fontId="31" fillId="0" borderId="1" xfId="0" applyFont="1" applyBorder="1" applyAlignment="1" applyProtection="1">
      <alignment horizontal="center" vertical="center"/>
      <protection hidden="1"/>
    </xf>
    <xf numFmtId="0" fontId="31" fillId="0" borderId="1" xfId="0" applyFont="1" applyBorder="1" applyAlignment="1" applyProtection="1">
      <alignment vertical="center"/>
      <protection hidden="1"/>
    </xf>
    <xf numFmtId="0" fontId="31" fillId="0" borderId="1" xfId="0" applyFont="1" applyFill="1" applyBorder="1" applyAlignment="1" applyProtection="1">
      <alignment vertical="center"/>
      <protection hidden="1"/>
    </xf>
    <xf numFmtId="0" fontId="31" fillId="0" borderId="1" xfId="0" applyFont="1" applyBorder="1" applyAlignment="1" applyProtection="1">
      <alignment vertical="center" wrapText="1"/>
      <protection hidden="1"/>
    </xf>
    <xf numFmtId="0" fontId="31" fillId="0" borderId="0" xfId="0" applyFont="1" applyFill="1" applyBorder="1" applyAlignment="1" applyProtection="1">
      <alignment horizontal="center" vertical="center" wrapText="1"/>
      <protection hidden="1"/>
    </xf>
    <xf numFmtId="0" fontId="31" fillId="0" borderId="0" xfId="0" applyFont="1" applyFill="1" applyBorder="1" applyAlignment="1" applyProtection="1">
      <alignment horizontal="center" vertical="center"/>
      <protection hidden="1"/>
    </xf>
    <xf numFmtId="0" fontId="0" fillId="0" borderId="0" xfId="0" applyFont="1" applyAlignment="1" applyProtection="1">
      <alignment wrapText="1"/>
      <protection hidden="1"/>
    </xf>
    <xf numFmtId="0" fontId="36" fillId="7" borderId="5" xfId="0" applyFont="1" applyFill="1" applyBorder="1" applyAlignment="1" applyProtection="1">
      <alignment vertical="center" wrapText="1"/>
      <protection hidden="1"/>
    </xf>
    <xf numFmtId="0" fontId="25" fillId="4" borderId="0" xfId="0" applyFont="1" applyFill="1" applyAlignment="1" applyProtection="1">
      <alignment vertical="center" wrapText="1"/>
      <protection hidden="1"/>
    </xf>
    <xf numFmtId="0" fontId="25" fillId="0" borderId="0" xfId="0" applyFont="1" applyAlignment="1" applyProtection="1">
      <alignment vertical="center" wrapText="1"/>
      <protection hidden="1"/>
    </xf>
    <xf numFmtId="0" fontId="27" fillId="5" borderId="4" xfId="0" applyFont="1" applyFill="1" applyBorder="1" applyAlignment="1" applyProtection="1">
      <alignment horizontal="center" vertical="center" wrapText="1"/>
      <protection hidden="1"/>
    </xf>
    <xf numFmtId="0" fontId="27" fillId="3" borderId="1" xfId="0" applyFont="1" applyFill="1" applyBorder="1" applyAlignment="1" applyProtection="1">
      <alignment horizontal="center" vertical="center" wrapText="1"/>
      <protection hidden="1"/>
    </xf>
    <xf numFmtId="0" fontId="31" fillId="0" borderId="1" xfId="0" applyFont="1" applyBorder="1" applyAlignment="1" applyProtection="1">
      <alignment horizontal="center" vertical="center" wrapText="1"/>
      <protection hidden="1"/>
    </xf>
    <xf numFmtId="0" fontId="27" fillId="0" borderId="6" xfId="0" applyFont="1" applyBorder="1" applyAlignment="1" applyProtection="1">
      <alignment horizontal="center" vertical="center" wrapText="1"/>
      <protection hidden="1"/>
    </xf>
    <xf numFmtId="0" fontId="37" fillId="4" borderId="0" xfId="0" applyFont="1" applyFill="1" applyAlignment="1" applyProtection="1">
      <alignment vertical="center" wrapText="1"/>
      <protection hidden="1"/>
    </xf>
    <xf numFmtId="0" fontId="38" fillId="0" borderId="1" xfId="0" applyFont="1" applyFill="1" applyBorder="1" applyAlignment="1" applyProtection="1">
      <alignment vertical="center" wrapText="1"/>
      <protection hidden="1"/>
    </xf>
    <xf numFmtId="0" fontId="39" fillId="5" borderId="1" xfId="0" applyFont="1" applyFill="1" applyBorder="1" applyAlignment="1" applyProtection="1">
      <alignment horizontal="center" vertical="center" wrapText="1"/>
      <protection hidden="1"/>
    </xf>
    <xf numFmtId="0" fontId="39" fillId="7" borderId="0" xfId="0" applyFont="1" applyFill="1" applyBorder="1" applyAlignment="1" applyProtection="1">
      <alignment horizontal="center" vertical="center" wrapText="1"/>
      <protection hidden="1"/>
    </xf>
    <xf numFmtId="0" fontId="27" fillId="7" borderId="1" xfId="0" applyFont="1" applyFill="1" applyBorder="1" applyAlignment="1" applyProtection="1">
      <alignment horizontal="center" vertical="center" wrapText="1"/>
      <protection hidden="1"/>
    </xf>
    <xf numFmtId="0" fontId="33" fillId="4" borderId="0" xfId="0" applyFont="1" applyFill="1" applyAlignment="1" applyProtection="1">
      <alignment vertical="center" wrapText="1"/>
      <protection hidden="1"/>
    </xf>
    <xf numFmtId="0" fontId="28" fillId="0" borderId="0" xfId="0" applyFont="1" applyAlignment="1" applyProtection="1">
      <alignment vertical="center" wrapText="1"/>
      <protection hidden="1"/>
    </xf>
    <xf numFmtId="0" fontId="38" fillId="0" borderId="1" xfId="0" applyFont="1" applyBorder="1" applyAlignment="1" applyProtection="1">
      <alignment horizontal="center" vertical="center" wrapText="1"/>
      <protection hidden="1"/>
    </xf>
    <xf numFmtId="0" fontId="31" fillId="0" borderId="1" xfId="0" applyFont="1" applyFill="1" applyBorder="1" applyAlignment="1" applyProtection="1">
      <alignment vertical="center" wrapText="1"/>
      <protection hidden="1"/>
    </xf>
    <xf numFmtId="0" fontId="27" fillId="3" borderId="7" xfId="0" applyFont="1" applyFill="1" applyBorder="1" applyAlignment="1" applyProtection="1">
      <alignment horizontal="center" vertical="center" wrapText="1"/>
      <protection hidden="1"/>
    </xf>
    <xf numFmtId="0" fontId="31" fillId="4" borderId="0" xfId="0" applyFont="1" applyFill="1" applyAlignment="1" applyProtection="1">
      <alignment vertical="center" wrapText="1"/>
      <protection hidden="1"/>
    </xf>
    <xf numFmtId="0" fontId="25" fillId="4" borderId="0" xfId="0" applyFont="1" applyFill="1" applyAlignment="1" applyProtection="1">
      <alignment wrapText="1"/>
      <protection hidden="1"/>
    </xf>
    <xf numFmtId="0" fontId="25" fillId="4" borderId="0" xfId="0" applyFont="1" applyFill="1" applyAlignment="1" applyProtection="1">
      <alignment horizontal="left" wrapText="1"/>
      <protection hidden="1"/>
    </xf>
    <xf numFmtId="0" fontId="25" fillId="0" borderId="0" xfId="0" applyFont="1" applyAlignment="1" applyProtection="1">
      <alignment wrapText="1"/>
      <protection hidden="1"/>
    </xf>
    <xf numFmtId="0" fontId="25" fillId="4" borderId="0" xfId="0" quotePrefix="1" applyFont="1" applyFill="1" applyAlignment="1" applyProtection="1">
      <alignment wrapText="1"/>
      <protection hidden="1"/>
    </xf>
    <xf numFmtId="49" fontId="34" fillId="6" borderId="1" xfId="0" applyNumberFormat="1" applyFont="1" applyFill="1" applyBorder="1" applyAlignment="1" applyProtection="1">
      <alignment horizontal="left" vertical="center" wrapText="1"/>
      <protection locked="0" hidden="1"/>
    </xf>
    <xf numFmtId="49" fontId="27" fillId="6" borderId="1" xfId="0" applyNumberFormat="1" applyFont="1" applyFill="1" applyBorder="1" applyAlignment="1" applyProtection="1">
      <alignment horizontal="center" vertical="center" wrapText="1"/>
      <protection locked="0" hidden="1"/>
    </xf>
    <xf numFmtId="0" fontId="8" fillId="0" borderId="5" xfId="2" applyFont="1" applyFill="1" applyBorder="1" applyAlignment="1" applyProtection="1">
      <alignment vertical="center" wrapText="1"/>
      <protection hidden="1"/>
    </xf>
    <xf numFmtId="0" fontId="0" fillId="0" borderId="0" xfId="0" applyFont="1" applyFill="1" applyAlignment="1" applyProtection="1">
      <protection hidden="1"/>
    </xf>
    <xf numFmtId="0" fontId="40" fillId="5" borderId="4" xfId="0" applyFont="1" applyFill="1" applyBorder="1" applyAlignment="1" applyProtection="1">
      <alignment vertical="center"/>
      <protection hidden="1"/>
    </xf>
    <xf numFmtId="0" fontId="40" fillId="5" borderId="6" xfId="0" applyFont="1" applyFill="1" applyBorder="1" applyAlignment="1" applyProtection="1">
      <alignment vertical="center"/>
      <protection hidden="1"/>
    </xf>
    <xf numFmtId="0" fontId="41" fillId="4" borderId="0" xfId="0" applyFont="1" applyFill="1" applyAlignment="1" applyProtection="1">
      <alignment vertical="center" wrapText="1"/>
      <protection hidden="1"/>
    </xf>
    <xf numFmtId="0" fontId="41" fillId="4" borderId="0" xfId="0" applyFont="1" applyFill="1" applyAlignment="1" applyProtection="1">
      <alignment vertical="center"/>
      <protection hidden="1"/>
    </xf>
    <xf numFmtId="0" fontId="41" fillId="0" borderId="0" xfId="0" applyFont="1" applyAlignment="1" applyProtection="1">
      <alignment vertical="center"/>
      <protection hidden="1"/>
    </xf>
    <xf numFmtId="0" fontId="42" fillId="0" borderId="1" xfId="0" applyFont="1" applyBorder="1" applyAlignment="1" applyProtection="1">
      <alignment horizontal="center" vertical="center" wrapText="1"/>
      <protection hidden="1"/>
    </xf>
    <xf numFmtId="0" fontId="42" fillId="0" borderId="1" xfId="0" applyFont="1" applyBorder="1" applyAlignment="1" applyProtection="1">
      <alignment vertical="center" wrapText="1"/>
      <protection hidden="1"/>
    </xf>
    <xf numFmtId="0" fontId="43" fillId="4" borderId="1" xfId="0" applyFont="1" applyFill="1" applyBorder="1" applyAlignment="1" applyProtection="1">
      <alignment horizontal="center" vertical="center"/>
      <protection hidden="1"/>
    </xf>
    <xf numFmtId="0" fontId="39" fillId="8" borderId="1" xfId="0" applyFont="1" applyFill="1" applyBorder="1" applyAlignment="1" applyProtection="1">
      <alignment vertical="center"/>
      <protection hidden="1"/>
    </xf>
    <xf numFmtId="0" fontId="43" fillId="0" borderId="1" xfId="0" applyFont="1" applyBorder="1" applyAlignment="1" applyProtection="1">
      <alignment horizontal="center" vertical="center"/>
      <protection hidden="1"/>
    </xf>
    <xf numFmtId="0" fontId="44" fillId="0" borderId="1" xfId="0" applyFont="1" applyBorder="1" applyAlignment="1" applyProtection="1">
      <alignment horizontal="center" vertical="center"/>
      <protection hidden="1"/>
    </xf>
    <xf numFmtId="0" fontId="45" fillId="0" borderId="0" xfId="0" applyFont="1" applyAlignment="1" applyProtection="1">
      <protection hidden="1"/>
    </xf>
    <xf numFmtId="0" fontId="46" fillId="0" borderId="1" xfId="0" applyFont="1" applyFill="1" applyBorder="1" applyAlignment="1" applyProtection="1">
      <alignment vertical="center" wrapText="1"/>
      <protection hidden="1"/>
    </xf>
    <xf numFmtId="0" fontId="31" fillId="0" borderId="0" xfId="0" applyFont="1" applyAlignment="1" applyProtection="1">
      <alignment vertical="center" wrapText="1"/>
      <protection hidden="1"/>
    </xf>
    <xf numFmtId="0" fontId="31" fillId="4" borderId="0" xfId="0" applyFont="1" applyFill="1" applyBorder="1" applyAlignment="1" applyProtection="1">
      <alignment horizontal="center" vertical="center"/>
      <protection hidden="1"/>
    </xf>
    <xf numFmtId="0" fontId="43" fillId="3" borderId="6" xfId="0" applyFont="1" applyFill="1" applyBorder="1" applyAlignment="1" applyProtection="1">
      <alignment horizontal="center" vertical="center"/>
      <protection hidden="1"/>
    </xf>
    <xf numFmtId="0" fontId="45" fillId="0" borderId="0" xfId="0" applyFont="1" applyAlignment="1" applyProtection="1">
      <alignment wrapText="1"/>
      <protection hidden="1"/>
    </xf>
    <xf numFmtId="3" fontId="39" fillId="6" borderId="1" xfId="0" applyNumberFormat="1" applyFont="1" applyFill="1" applyBorder="1" applyAlignment="1" applyProtection="1">
      <alignment horizontal="center" vertical="center"/>
      <protection locked="0" hidden="1"/>
    </xf>
    <xf numFmtId="0" fontId="43" fillId="7" borderId="6" xfId="0" applyFont="1" applyFill="1" applyBorder="1" applyAlignment="1" applyProtection="1">
      <alignment vertical="center"/>
      <protection hidden="1"/>
    </xf>
    <xf numFmtId="0" fontId="27" fillId="7" borderId="1" xfId="0" applyFont="1" applyFill="1" applyBorder="1" applyAlignment="1" applyProtection="1">
      <alignment vertical="center"/>
      <protection hidden="1"/>
    </xf>
    <xf numFmtId="0" fontId="27" fillId="7" borderId="6" xfId="0" applyFont="1" applyFill="1" applyBorder="1" applyAlignment="1" applyProtection="1">
      <alignment vertical="center"/>
      <protection hidden="1"/>
    </xf>
    <xf numFmtId="0" fontId="43" fillId="4" borderId="6" xfId="0" applyFont="1" applyFill="1" applyBorder="1" applyAlignment="1" applyProtection="1">
      <alignment horizontal="center" vertical="center"/>
      <protection hidden="1"/>
    </xf>
    <xf numFmtId="0" fontId="31" fillId="0" borderId="1" xfId="0" applyFont="1" applyFill="1" applyBorder="1" applyAlignment="1" applyProtection="1">
      <alignment horizontal="left" vertical="center"/>
      <protection hidden="1"/>
    </xf>
    <xf numFmtId="0" fontId="43" fillId="0" borderId="6" xfId="0" applyFont="1" applyBorder="1" applyAlignment="1" applyProtection="1">
      <alignment horizontal="center" vertical="center"/>
      <protection hidden="1"/>
    </xf>
    <xf numFmtId="0" fontId="38" fillId="3" borderId="1" xfId="0" applyFont="1" applyFill="1" applyBorder="1" applyAlignment="1" applyProtection="1">
      <alignment horizontal="center" vertical="center"/>
      <protection hidden="1"/>
    </xf>
    <xf numFmtId="0" fontId="38" fillId="4" borderId="0" xfId="0" applyFont="1" applyFill="1" applyAlignment="1" applyProtection="1">
      <alignment horizontal="left" vertical="center"/>
      <protection hidden="1"/>
    </xf>
    <xf numFmtId="0" fontId="38" fillId="0" borderId="0" xfId="0" applyFont="1" applyAlignment="1" applyProtection="1">
      <alignment horizontal="left" vertical="center"/>
      <protection hidden="1"/>
    </xf>
    <xf numFmtId="0" fontId="43" fillId="4" borderId="4" xfId="0" applyFont="1" applyFill="1" applyBorder="1" applyAlignment="1" applyProtection="1">
      <alignment horizontal="center" vertical="center"/>
      <protection hidden="1"/>
    </xf>
    <xf numFmtId="0" fontId="47" fillId="7" borderId="1" xfId="0" applyFont="1" applyFill="1" applyBorder="1" applyAlignment="1" applyProtection="1">
      <alignment horizontal="center" vertical="center"/>
      <protection hidden="1"/>
    </xf>
    <xf numFmtId="0" fontId="41" fillId="7" borderId="1" xfId="0" applyFont="1" applyFill="1" applyBorder="1" applyAlignment="1" applyProtection="1">
      <alignment horizontal="center" vertical="center"/>
      <protection hidden="1"/>
    </xf>
    <xf numFmtId="0" fontId="31" fillId="4" borderId="0" xfId="0" applyFont="1" applyFill="1" applyAlignment="1" applyProtection="1">
      <alignment horizontal="center" vertical="center"/>
      <protection hidden="1"/>
    </xf>
    <xf numFmtId="0" fontId="48" fillId="4" borderId="0" xfId="0" applyFont="1" applyFill="1" applyAlignment="1" applyProtection="1">
      <alignment horizontal="center" vertical="center"/>
      <protection hidden="1"/>
    </xf>
    <xf numFmtId="0" fontId="25" fillId="4" borderId="0" xfId="0" applyFont="1" applyFill="1" applyAlignment="1" applyProtection="1">
      <alignment horizontal="center" vertical="center"/>
      <protection hidden="1"/>
    </xf>
    <xf numFmtId="0" fontId="25" fillId="0" borderId="0" xfId="0" applyFont="1" applyAlignment="1" applyProtection="1">
      <alignment horizontal="center" vertical="center"/>
      <protection hidden="1"/>
    </xf>
    <xf numFmtId="3" fontId="39" fillId="6" borderId="1" xfId="1" applyNumberFormat="1" applyFont="1" applyFill="1" applyBorder="1" applyAlignment="1" applyProtection="1">
      <alignment horizontal="center" vertical="center"/>
      <protection locked="0" hidden="1"/>
    </xf>
    <xf numFmtId="0" fontId="31" fillId="0" borderId="1" xfId="0" applyFont="1" applyBorder="1" applyAlignment="1" applyProtection="1">
      <alignment horizontal="left" vertical="center"/>
      <protection locked="0" hidden="1"/>
    </xf>
    <xf numFmtId="0" fontId="39" fillId="6" borderId="1" xfId="0" applyFont="1" applyFill="1" applyBorder="1" applyAlignment="1" applyProtection="1">
      <alignment horizontal="center" vertical="center" wrapText="1"/>
      <protection locked="0" hidden="1"/>
    </xf>
    <xf numFmtId="0" fontId="27" fillId="5" borderId="1" xfId="0" applyFont="1" applyFill="1" applyBorder="1" applyAlignment="1" applyProtection="1">
      <alignment horizontal="center" vertical="center"/>
      <protection locked="0" hidden="1"/>
    </xf>
    <xf numFmtId="0" fontId="48" fillId="5" borderId="1" xfId="0" applyFont="1" applyFill="1" applyBorder="1" applyAlignment="1" applyProtection="1">
      <alignment horizontal="center" vertical="center" wrapText="1"/>
      <protection locked="0" hidden="1"/>
    </xf>
    <xf numFmtId="0" fontId="48" fillId="5" borderId="1" xfId="0" applyFont="1" applyFill="1" applyBorder="1" applyAlignment="1" applyProtection="1">
      <alignment horizontal="center" vertical="center"/>
      <protection locked="0" hidden="1"/>
    </xf>
    <xf numFmtId="4" fontId="39" fillId="6" borderId="1" xfId="1" applyNumberFormat="1" applyFont="1" applyFill="1" applyBorder="1" applyAlignment="1" applyProtection="1">
      <alignment horizontal="center" vertical="center"/>
      <protection locked="0" hidden="1"/>
    </xf>
    <xf numFmtId="0" fontId="27" fillId="5" borderId="1" xfId="0" applyFont="1" applyFill="1" applyBorder="1" applyAlignment="1" applyProtection="1">
      <alignment horizontal="center" vertical="center"/>
      <protection hidden="1"/>
    </xf>
    <xf numFmtId="3" fontId="49" fillId="6" borderId="1" xfId="0" applyNumberFormat="1" applyFont="1" applyFill="1" applyBorder="1" applyAlignment="1" applyProtection="1">
      <alignment horizontal="center" vertical="center"/>
      <protection locked="0" hidden="1"/>
    </xf>
    <xf numFmtId="4" fontId="49" fillId="6" borderId="1" xfId="0" applyNumberFormat="1" applyFont="1" applyFill="1" applyBorder="1" applyAlignment="1" applyProtection="1">
      <alignment horizontal="center" vertical="center"/>
      <protection locked="0" hidden="1"/>
    </xf>
    <xf numFmtId="0" fontId="27" fillId="3" borderId="6" xfId="0" applyFont="1" applyFill="1" applyBorder="1" applyAlignment="1" applyProtection="1">
      <alignment horizontal="center" vertical="center" wrapText="1"/>
      <protection hidden="1"/>
    </xf>
    <xf numFmtId="49" fontId="34" fillId="6" borderId="7" xfId="0" applyNumberFormat="1" applyFont="1" applyFill="1" applyBorder="1" applyAlignment="1" applyProtection="1">
      <alignment horizontal="left" vertical="center" wrapText="1"/>
      <protection locked="0" hidden="1"/>
    </xf>
    <xf numFmtId="0" fontId="27" fillId="0" borderId="8" xfId="0" applyFont="1" applyFill="1" applyBorder="1" applyAlignment="1" applyProtection="1">
      <alignment horizontal="left" vertical="center" wrapText="1"/>
      <protection hidden="1"/>
    </xf>
    <xf numFmtId="1" fontId="39" fillId="6" borderId="1" xfId="0" applyNumberFormat="1" applyFont="1" applyFill="1" applyBorder="1" applyAlignment="1" applyProtection="1">
      <alignment horizontal="center" vertical="center" wrapText="1"/>
      <protection locked="0" hidden="1"/>
    </xf>
    <xf numFmtId="0" fontId="35" fillId="0" borderId="0" xfId="0" applyFont="1" applyBorder="1" applyAlignment="1" applyProtection="1">
      <alignment horizontal="center" vertical="center" wrapText="1"/>
      <protection hidden="1"/>
    </xf>
    <xf numFmtId="0" fontId="27" fillId="0" borderId="0" xfId="0" applyFont="1" applyFill="1" applyBorder="1" applyAlignment="1" applyProtection="1">
      <alignment horizontal="center" vertical="center" wrapText="1"/>
      <protection hidden="1"/>
    </xf>
    <xf numFmtId="0" fontId="27" fillId="5" borderId="1" xfId="0" applyFont="1" applyFill="1" applyBorder="1" applyAlignment="1" applyProtection="1">
      <alignment horizontal="center" vertical="center" wrapText="1"/>
      <protection hidden="1"/>
    </xf>
    <xf numFmtId="0" fontId="35" fillId="0" borderId="0" xfId="0" applyFont="1" applyBorder="1" applyAlignment="1" applyProtection="1">
      <alignment horizontal="center" vertical="center"/>
      <protection hidden="1"/>
    </xf>
    <xf numFmtId="0" fontId="39" fillId="6" borderId="1" xfId="0" applyFont="1" applyFill="1" applyBorder="1" applyAlignment="1" applyProtection="1">
      <alignment horizontal="center" vertical="center"/>
      <protection locked="0" hidden="1"/>
    </xf>
    <xf numFmtId="0" fontId="48" fillId="5" borderId="1" xfId="0" applyFont="1" applyFill="1" applyBorder="1" applyAlignment="1" applyProtection="1">
      <alignment horizontal="center" vertical="center"/>
      <protection hidden="1"/>
    </xf>
    <xf numFmtId="0" fontId="31" fillId="3" borderId="7" xfId="0" applyFont="1" applyFill="1" applyBorder="1" applyAlignment="1" applyProtection="1">
      <alignment horizontal="center" vertical="center"/>
      <protection hidden="1"/>
    </xf>
    <xf numFmtId="0" fontId="31" fillId="0" borderId="1" xfId="0" applyFont="1" applyBorder="1" applyAlignment="1" applyProtection="1">
      <alignment horizontal="center" vertical="center"/>
      <protection hidden="1"/>
    </xf>
    <xf numFmtId="0" fontId="43" fillId="4" borderId="9" xfId="0" applyFont="1" applyFill="1" applyBorder="1" applyAlignment="1" applyProtection="1">
      <alignment horizontal="center" vertical="center"/>
      <protection hidden="1"/>
    </xf>
    <xf numFmtId="4" fontId="39" fillId="6" borderId="1" xfId="1" applyNumberFormat="1" applyFont="1" applyFill="1" applyBorder="1" applyAlignment="1" applyProtection="1">
      <alignment horizontal="center" vertical="center"/>
      <protection locked="0" hidden="1"/>
    </xf>
    <xf numFmtId="0" fontId="27" fillId="5" borderId="1" xfId="0" applyFont="1" applyFill="1" applyBorder="1" applyAlignment="1" applyProtection="1">
      <alignment horizontal="center" vertical="center"/>
      <protection hidden="1"/>
    </xf>
    <xf numFmtId="0" fontId="24" fillId="9" borderId="5" xfId="2" applyFont="1" applyFill="1" applyBorder="1" applyAlignment="1" applyProtection="1">
      <alignment horizontal="center" vertical="center" wrapText="1"/>
      <protection hidden="1"/>
    </xf>
    <xf numFmtId="49" fontId="34" fillId="6" borderId="3" xfId="0" applyNumberFormat="1" applyFont="1" applyFill="1" applyBorder="1" applyAlignment="1" applyProtection="1">
      <alignment horizontal="left" vertical="center" wrapText="1"/>
      <protection hidden="1"/>
    </xf>
    <xf numFmtId="0" fontId="50" fillId="0" borderId="1" xfId="0" applyFont="1" applyBorder="1" applyAlignment="1" applyProtection="1">
      <alignment horizontal="center" vertical="center"/>
      <protection hidden="1"/>
    </xf>
    <xf numFmtId="0" fontId="31" fillId="5" borderId="1" xfId="0" applyFont="1" applyFill="1" applyBorder="1" applyAlignment="1" applyProtection="1">
      <alignment vertical="center"/>
      <protection hidden="1"/>
    </xf>
    <xf numFmtId="0" fontId="27" fillId="5" borderId="1" xfId="0" applyFont="1" applyFill="1" applyBorder="1" applyAlignment="1" applyProtection="1">
      <alignment vertical="center"/>
      <protection hidden="1"/>
    </xf>
    <xf numFmtId="0" fontId="31" fillId="0" borderId="2" xfId="0" applyFont="1" applyBorder="1" applyAlignment="1" applyProtection="1">
      <alignment horizontal="left" vertical="center" wrapText="1"/>
      <protection hidden="1"/>
    </xf>
    <xf numFmtId="0" fontId="31" fillId="8" borderId="6" xfId="0" applyFont="1" applyFill="1" applyBorder="1" applyAlignment="1" applyProtection="1">
      <alignment horizontal="center" vertical="center"/>
      <protection hidden="1"/>
    </xf>
    <xf numFmtId="0" fontId="31" fillId="8" borderId="1" xfId="0" applyFont="1" applyFill="1" applyBorder="1" applyAlignment="1" applyProtection="1">
      <alignment horizontal="left" vertical="center"/>
      <protection hidden="1"/>
    </xf>
    <xf numFmtId="0" fontId="31" fillId="8" borderId="1" xfId="0" applyFont="1" applyFill="1" applyBorder="1" applyAlignment="1" applyProtection="1">
      <alignment horizontal="center" vertical="center"/>
      <protection hidden="1"/>
    </xf>
    <xf numFmtId="0" fontId="31" fillId="0" borderId="1" xfId="0" applyFont="1" applyBorder="1" applyAlignment="1" applyProtection="1">
      <alignment horizontal="left" vertical="center" wrapText="1"/>
      <protection hidden="1"/>
    </xf>
    <xf numFmtId="0" fontId="31" fillId="0" borderId="3" xfId="0" applyFont="1" applyBorder="1" applyAlignment="1" applyProtection="1">
      <alignment horizontal="left" vertical="center" wrapText="1"/>
      <protection hidden="1"/>
    </xf>
    <xf numFmtId="0" fontId="27" fillId="5" borderId="1" xfId="0" applyFont="1" applyFill="1" applyBorder="1" applyAlignment="1" applyProtection="1">
      <alignment vertical="center" wrapText="1"/>
      <protection hidden="1"/>
    </xf>
    <xf numFmtId="0" fontId="31" fillId="0" borderId="0" xfId="0" applyFont="1" applyFill="1" applyBorder="1" applyAlignment="1" applyProtection="1">
      <alignment vertical="center" wrapText="1"/>
      <protection hidden="1"/>
    </xf>
    <xf numFmtId="0" fontId="27" fillId="0" borderId="0" xfId="0" applyFont="1" applyFill="1" applyBorder="1" applyAlignment="1" applyProtection="1">
      <alignment horizontal="center" vertical="center"/>
      <protection hidden="1"/>
    </xf>
    <xf numFmtId="0" fontId="27" fillId="3" borderId="6" xfId="0" applyFont="1" applyFill="1" applyBorder="1" applyAlignment="1" applyProtection="1">
      <alignment horizontal="center" vertical="center"/>
      <protection hidden="1"/>
    </xf>
    <xf numFmtId="0" fontId="38" fillId="4" borderId="0" xfId="0" applyFont="1" applyFill="1" applyAlignment="1" applyProtection="1">
      <alignment vertical="center" wrapText="1"/>
      <protection hidden="1"/>
    </xf>
    <xf numFmtId="0" fontId="31" fillId="4" borderId="0" xfId="0" quotePrefix="1" applyFont="1" applyFill="1" applyAlignment="1" applyProtection="1">
      <alignment vertical="center"/>
      <protection hidden="1"/>
    </xf>
    <xf numFmtId="0" fontId="31" fillId="0" borderId="6" xfId="0" applyFont="1" applyBorder="1" applyAlignment="1" applyProtection="1">
      <alignment horizontal="center" vertical="center"/>
      <protection hidden="1"/>
    </xf>
    <xf numFmtId="0" fontId="35" fillId="0" borderId="0" xfId="0" applyFont="1" applyBorder="1" applyAlignment="1" applyProtection="1">
      <alignment vertical="center"/>
      <protection hidden="1"/>
    </xf>
    <xf numFmtId="0" fontId="35" fillId="0" borderId="17" xfId="0" applyFont="1" applyBorder="1" applyAlignment="1" applyProtection="1">
      <alignment vertical="center"/>
      <protection hidden="1"/>
    </xf>
    <xf numFmtId="0" fontId="51" fillId="5" borderId="1" xfId="0" applyFont="1" applyFill="1" applyBorder="1" applyAlignment="1" applyProtection="1">
      <alignment vertical="center"/>
      <protection hidden="1"/>
    </xf>
    <xf numFmtId="0" fontId="39" fillId="5" borderId="1" xfId="0" applyFont="1" applyFill="1" applyBorder="1" applyAlignment="1" applyProtection="1">
      <alignment horizontal="center" vertical="center"/>
      <protection hidden="1"/>
    </xf>
    <xf numFmtId="0" fontId="39" fillId="0" borderId="1" xfId="0" applyFont="1" applyBorder="1" applyAlignment="1" applyProtection="1">
      <alignment horizontal="center" vertical="center"/>
      <protection hidden="1"/>
    </xf>
    <xf numFmtId="0" fontId="38" fillId="0" borderId="1" xfId="0" applyFont="1" applyFill="1" applyBorder="1" applyAlignment="1" applyProtection="1">
      <alignment vertical="center"/>
      <protection hidden="1"/>
    </xf>
    <xf numFmtId="0" fontId="27" fillId="4" borderId="0" xfId="0" applyFont="1" applyFill="1" applyAlignment="1" applyProtection="1">
      <alignment vertical="center"/>
      <protection hidden="1"/>
    </xf>
    <xf numFmtId="0" fontId="33" fillId="4" borderId="0" xfId="0" applyFont="1" applyFill="1" applyAlignment="1" applyProtection="1">
      <alignment vertical="center"/>
      <protection hidden="1"/>
    </xf>
    <xf numFmtId="3" fontId="52" fillId="6" borderId="1" xfId="0" applyNumberFormat="1" applyFont="1" applyFill="1" applyBorder="1" applyAlignment="1" applyProtection="1">
      <alignment horizontal="center" vertical="center"/>
      <protection locked="0" hidden="1"/>
    </xf>
    <xf numFmtId="4" fontId="52" fillId="6" borderId="1" xfId="0" applyNumberFormat="1" applyFont="1" applyFill="1" applyBorder="1" applyAlignment="1" applyProtection="1">
      <alignment horizontal="center" vertical="center"/>
      <protection locked="0" hidden="1"/>
    </xf>
    <xf numFmtId="0" fontId="27" fillId="5" borderId="6" xfId="0" applyFont="1" applyFill="1" applyBorder="1" applyAlignment="1" applyProtection="1">
      <alignment horizontal="center" vertical="center"/>
      <protection hidden="1"/>
    </xf>
    <xf numFmtId="0" fontId="0" fillId="0" borderId="1" xfId="0" applyFont="1" applyBorder="1" applyAlignment="1" applyProtection="1">
      <alignment horizontal="center" vertical="center"/>
      <protection hidden="1"/>
    </xf>
    <xf numFmtId="0" fontId="27" fillId="3" borderId="1" xfId="0" applyFont="1" applyFill="1" applyBorder="1" applyAlignment="1" applyProtection="1">
      <alignment horizontal="center"/>
      <protection hidden="1"/>
    </xf>
    <xf numFmtId="0" fontId="0" fillId="0" borderId="0" xfId="0" applyFont="1" applyFill="1" applyAlignment="1" applyProtection="1">
      <alignment wrapText="1"/>
      <protection hidden="1"/>
    </xf>
    <xf numFmtId="0" fontId="53" fillId="6" borderId="0" xfId="0" applyFont="1" applyFill="1" applyBorder="1" applyAlignment="1" applyProtection="1">
      <alignment wrapText="1"/>
      <protection hidden="1"/>
    </xf>
    <xf numFmtId="0" fontId="0" fillId="4" borderId="0" xfId="0" applyFont="1" applyFill="1" applyAlignment="1" applyProtection="1">
      <alignment wrapText="1"/>
      <protection hidden="1"/>
    </xf>
    <xf numFmtId="0" fontId="33" fillId="5" borderId="1" xfId="0" applyFont="1" applyFill="1" applyBorder="1" applyAlignment="1" applyProtection="1">
      <alignment horizontal="center" vertical="center" wrapText="1"/>
      <protection hidden="1"/>
    </xf>
    <xf numFmtId="0" fontId="54" fillId="6" borderId="5" xfId="0" applyFont="1" applyFill="1" applyBorder="1" applyAlignment="1" applyProtection="1">
      <alignment vertical="center" wrapText="1"/>
      <protection hidden="1"/>
    </xf>
    <xf numFmtId="0" fontId="0" fillId="4" borderId="0" xfId="0" applyFont="1" applyFill="1" applyAlignment="1" applyProtection="1">
      <alignment vertical="center" wrapText="1"/>
      <protection hidden="1"/>
    </xf>
    <xf numFmtId="0" fontId="55" fillId="4" borderId="0" xfId="0" applyFont="1" applyFill="1" applyAlignment="1" applyProtection="1">
      <alignment vertical="center" wrapText="1"/>
      <protection hidden="1"/>
    </xf>
    <xf numFmtId="0" fontId="0" fillId="0" borderId="0" xfId="0" applyFont="1" applyAlignment="1" applyProtection="1">
      <alignment vertical="center" wrapText="1"/>
      <protection hidden="1"/>
    </xf>
    <xf numFmtId="0" fontId="56" fillId="5" borderId="1" xfId="0" applyFont="1" applyFill="1" applyBorder="1" applyAlignment="1" applyProtection="1">
      <alignment horizontal="center" vertical="center" wrapText="1"/>
      <protection hidden="1"/>
    </xf>
    <xf numFmtId="0" fontId="27" fillId="5" borderId="6" xfId="0" applyFont="1" applyFill="1" applyBorder="1" applyAlignment="1" applyProtection="1">
      <alignment horizontal="center" vertical="center" wrapText="1"/>
      <protection hidden="1"/>
    </xf>
    <xf numFmtId="0" fontId="54" fillId="3" borderId="1" xfId="0" applyFont="1" applyFill="1" applyBorder="1" applyAlignment="1" applyProtection="1">
      <alignment horizontal="center" vertical="center" wrapText="1"/>
      <protection hidden="1"/>
    </xf>
    <xf numFmtId="0" fontId="0" fillId="0" borderId="1" xfId="0" applyFont="1" applyBorder="1" applyAlignment="1" applyProtection="1">
      <alignment horizontal="center" vertical="center" wrapText="1"/>
      <protection hidden="1"/>
    </xf>
    <xf numFmtId="0" fontId="55" fillId="0" borderId="1" xfId="0" applyFont="1" applyBorder="1" applyAlignment="1" applyProtection="1">
      <alignment vertical="center" wrapText="1"/>
      <protection hidden="1"/>
    </xf>
    <xf numFmtId="0" fontId="31" fillId="0" borderId="6" xfId="0" applyFont="1" applyBorder="1" applyAlignment="1" applyProtection="1">
      <alignment horizontal="center" vertical="center" wrapText="1"/>
      <protection hidden="1"/>
    </xf>
    <xf numFmtId="0" fontId="55" fillId="3" borderId="1" xfId="0" applyFont="1" applyFill="1" applyBorder="1" applyAlignment="1" applyProtection="1">
      <alignment horizontal="center" vertical="center" wrapText="1"/>
      <protection hidden="1"/>
    </xf>
    <xf numFmtId="0" fontId="56" fillId="5" borderId="4" xfId="0" applyFont="1" applyFill="1" applyBorder="1" applyAlignment="1" applyProtection="1">
      <alignment vertical="center" wrapText="1"/>
      <protection hidden="1"/>
    </xf>
    <xf numFmtId="0" fontId="56" fillId="5" borderId="6" xfId="0" applyFont="1" applyFill="1" applyBorder="1" applyAlignment="1" applyProtection="1">
      <alignment vertical="center" wrapText="1"/>
      <protection hidden="1"/>
    </xf>
    <xf numFmtId="0" fontId="56" fillId="6" borderId="4" xfId="0" applyFont="1" applyFill="1" applyBorder="1" applyAlignment="1" applyProtection="1">
      <alignment vertical="center" wrapText="1"/>
      <protection hidden="1"/>
    </xf>
    <xf numFmtId="0" fontId="56" fillId="6" borderId="6" xfId="0" applyFont="1" applyFill="1" applyBorder="1" applyAlignment="1" applyProtection="1">
      <alignment vertical="center" wrapText="1"/>
      <protection hidden="1"/>
    </xf>
    <xf numFmtId="0" fontId="0" fillId="3" borderId="1" xfId="0" applyFont="1" applyFill="1" applyBorder="1" applyAlignment="1" applyProtection="1">
      <alignment horizontal="center" vertical="center" wrapText="1"/>
      <protection hidden="1"/>
    </xf>
    <xf numFmtId="0" fontId="0" fillId="4" borderId="0" xfId="0" applyFont="1" applyFill="1" applyAlignment="1" applyProtection="1">
      <alignment horizontal="center" wrapText="1"/>
      <protection hidden="1"/>
    </xf>
    <xf numFmtId="0" fontId="27" fillId="3" borderId="1" xfId="0" applyFont="1" applyFill="1" applyBorder="1" applyAlignment="1" applyProtection="1">
      <alignment horizontal="center" wrapText="1"/>
      <protection hidden="1"/>
    </xf>
    <xf numFmtId="0" fontId="54" fillId="3" borderId="1" xfId="0" applyFont="1" applyFill="1" applyBorder="1" applyAlignment="1" applyProtection="1">
      <alignment horizontal="center" wrapText="1"/>
      <protection hidden="1"/>
    </xf>
    <xf numFmtId="0" fontId="0" fillId="0" borderId="0" xfId="0" applyFont="1" applyAlignment="1" applyProtection="1">
      <alignment horizontal="center" wrapText="1"/>
      <protection hidden="1"/>
    </xf>
    <xf numFmtId="0" fontId="1" fillId="0" borderId="1" xfId="0" applyFont="1" applyBorder="1" applyAlignment="1" applyProtection="1">
      <alignment vertical="center" wrapText="1"/>
      <protection hidden="1"/>
    </xf>
    <xf numFmtId="0" fontId="27" fillId="6" borderId="1" xfId="0" applyFont="1" applyFill="1" applyBorder="1" applyAlignment="1" applyProtection="1">
      <alignment horizontal="left" vertical="center" wrapText="1"/>
      <protection locked="0" hidden="1"/>
    </xf>
    <xf numFmtId="0" fontId="39" fillId="6" borderId="2" xfId="0" applyFont="1" applyFill="1" applyBorder="1" applyAlignment="1" applyProtection="1">
      <alignment horizontal="center" vertical="center" wrapText="1"/>
      <protection locked="0" hidden="1"/>
    </xf>
    <xf numFmtId="0" fontId="8" fillId="3" borderId="5" xfId="2" applyFont="1" applyFill="1" applyBorder="1" applyAlignment="1" applyProtection="1">
      <alignment vertical="center" wrapText="1"/>
      <protection hidden="1"/>
    </xf>
    <xf numFmtId="0" fontId="40" fillId="5" borderId="0" xfId="0" applyFont="1" applyFill="1" applyBorder="1" applyAlignment="1" applyProtection="1">
      <protection hidden="1"/>
    </xf>
    <xf numFmtId="0" fontId="37" fillId="4" borderId="0" xfId="0" applyFont="1" applyFill="1" applyAlignment="1" applyProtection="1">
      <protection hidden="1"/>
    </xf>
    <xf numFmtId="0" fontId="27" fillId="5" borderId="6" xfId="0" applyFont="1" applyFill="1" applyBorder="1" applyAlignment="1" applyProtection="1">
      <alignment horizontal="center"/>
      <protection hidden="1"/>
    </xf>
    <xf numFmtId="0" fontId="31" fillId="4" borderId="0" xfId="0" applyFont="1" applyFill="1" applyAlignment="1" applyProtection="1">
      <protection hidden="1"/>
    </xf>
    <xf numFmtId="0" fontId="31" fillId="0" borderId="0" xfId="0" applyFont="1" applyAlignment="1" applyProtection="1">
      <protection hidden="1"/>
    </xf>
    <xf numFmtId="0" fontId="41" fillId="0" borderId="1" xfId="0" applyFont="1" applyBorder="1" applyAlignment="1" applyProtection="1">
      <alignment horizontal="center" vertical="center"/>
      <protection hidden="1"/>
    </xf>
    <xf numFmtId="0" fontId="41" fillId="0" borderId="1" xfId="0" applyFont="1" applyBorder="1" applyAlignment="1" applyProtection="1">
      <alignment vertical="center"/>
      <protection hidden="1"/>
    </xf>
    <xf numFmtId="0" fontId="31" fillId="4" borderId="0" xfId="0" applyFont="1" applyFill="1" applyAlignment="1" applyProtection="1">
      <alignment horizontal="center"/>
      <protection hidden="1"/>
    </xf>
    <xf numFmtId="3" fontId="57" fillId="6" borderId="1" xfId="0" applyNumberFormat="1" applyFont="1" applyFill="1" applyBorder="1" applyAlignment="1" applyProtection="1">
      <alignment horizontal="center" vertical="center"/>
      <protection locked="0" hidden="1"/>
    </xf>
    <xf numFmtId="49" fontId="58" fillId="6" borderId="1" xfId="0" applyNumberFormat="1" applyFont="1" applyFill="1" applyBorder="1" applyAlignment="1" applyProtection="1">
      <alignment horizontal="left" vertical="center" wrapText="1"/>
      <protection locked="0" hidden="1"/>
    </xf>
    <xf numFmtId="49" fontId="58" fillId="6" borderId="3" xfId="0" applyNumberFormat="1" applyFont="1" applyFill="1" applyBorder="1" applyAlignment="1" applyProtection="1">
      <alignment horizontal="left" vertical="center" wrapText="1"/>
      <protection locked="0" hidden="1"/>
    </xf>
    <xf numFmtId="0" fontId="28" fillId="3" borderId="1" xfId="0" applyFont="1" applyFill="1" applyBorder="1" applyAlignment="1" applyProtection="1">
      <alignment horizontal="center" vertical="center"/>
      <protection hidden="1"/>
    </xf>
    <xf numFmtId="0" fontId="25" fillId="0" borderId="0" xfId="0" applyFont="1" applyFill="1" applyBorder="1" applyAlignment="1" applyProtection="1">
      <alignment vertical="center"/>
      <protection hidden="1"/>
    </xf>
    <xf numFmtId="0" fontId="25" fillId="0" borderId="0" xfId="0" applyFont="1" applyFill="1" applyBorder="1" applyAlignment="1" applyProtection="1">
      <protection hidden="1"/>
    </xf>
    <xf numFmtId="0" fontId="31" fillId="5" borderId="1" xfId="0" applyFont="1" applyFill="1" applyBorder="1" applyAlignment="1" applyProtection="1">
      <alignment horizontal="center" vertical="center" wrapText="1"/>
      <protection hidden="1"/>
    </xf>
    <xf numFmtId="0" fontId="27" fillId="5" borderId="9" xfId="0" applyFont="1" applyFill="1" applyBorder="1" applyAlignment="1" applyProtection="1">
      <alignment horizontal="center" vertical="center"/>
      <protection hidden="1"/>
    </xf>
    <xf numFmtId="0" fontId="28" fillId="3" borderId="7" xfId="0" applyFont="1" applyFill="1" applyBorder="1" applyAlignment="1" applyProtection="1">
      <alignment horizontal="center"/>
      <protection hidden="1"/>
    </xf>
    <xf numFmtId="0" fontId="31" fillId="0" borderId="0" xfId="0" applyFont="1" applyFill="1" applyBorder="1" applyAlignment="1" applyProtection="1">
      <alignment vertical="center"/>
      <protection hidden="1"/>
    </xf>
    <xf numFmtId="0" fontId="31" fillId="0" borderId="0" xfId="0" applyFont="1" applyFill="1" applyBorder="1" applyAlignment="1" applyProtection="1">
      <protection hidden="1"/>
    </xf>
    <xf numFmtId="0" fontId="26" fillId="0" borderId="0" xfId="0" applyFont="1" applyFill="1" applyBorder="1" applyAlignment="1" applyProtection="1">
      <alignment horizontal="left" vertical="center"/>
      <protection hidden="1"/>
    </xf>
    <xf numFmtId="0" fontId="29" fillId="0" borderId="0" xfId="0" applyFont="1" applyFill="1" applyBorder="1" applyAlignment="1" applyProtection="1">
      <alignment vertical="center"/>
      <protection hidden="1"/>
    </xf>
    <xf numFmtId="0" fontId="30" fillId="0" borderId="0" xfId="0" applyFont="1" applyBorder="1" applyAlignment="1" applyProtection="1">
      <alignment vertical="center"/>
      <protection hidden="1"/>
    </xf>
    <xf numFmtId="0" fontId="29" fillId="0" borderId="0" xfId="0" applyFont="1" applyBorder="1" applyAlignment="1" applyProtection="1">
      <alignment vertical="center"/>
      <protection hidden="1"/>
    </xf>
    <xf numFmtId="0" fontId="29" fillId="0" borderId="0" xfId="0" applyFont="1" applyBorder="1" applyAlignment="1" applyProtection="1">
      <alignment vertical="center" wrapText="1"/>
      <protection hidden="1"/>
    </xf>
    <xf numFmtId="0" fontId="43" fillId="5" borderId="6" xfId="0" applyFont="1" applyFill="1" applyBorder="1" applyAlignment="1" applyProtection="1">
      <alignment vertical="center" wrapText="1"/>
      <protection hidden="1"/>
    </xf>
    <xf numFmtId="0" fontId="27" fillId="5" borderId="6" xfId="0" applyFont="1" applyFill="1" applyBorder="1" applyAlignment="1" applyProtection="1">
      <alignment vertical="center" wrapText="1"/>
      <protection hidden="1"/>
    </xf>
    <xf numFmtId="0" fontId="31" fillId="0" borderId="1" xfId="0" applyFont="1" applyFill="1" applyBorder="1" applyAlignment="1" applyProtection="1">
      <alignment horizontal="center" vertical="center"/>
      <protection hidden="1"/>
    </xf>
    <xf numFmtId="0" fontId="43" fillId="5" borderId="4" xfId="0" applyFont="1" applyFill="1" applyBorder="1" applyAlignment="1" applyProtection="1">
      <alignment vertical="center" wrapText="1"/>
      <protection hidden="1"/>
    </xf>
    <xf numFmtId="0" fontId="26" fillId="5" borderId="1" xfId="0" applyFont="1" applyFill="1" applyBorder="1" applyAlignment="1" applyProtection="1">
      <alignment horizontal="center" vertical="center" wrapText="1"/>
      <protection hidden="1"/>
    </xf>
    <xf numFmtId="0" fontId="43" fillId="5" borderId="6" xfId="0" applyFont="1" applyFill="1" applyBorder="1" applyAlignment="1" applyProtection="1">
      <alignment vertical="center"/>
      <protection hidden="1"/>
    </xf>
    <xf numFmtId="0" fontId="27" fillId="4" borderId="0" xfId="0" applyFont="1" applyFill="1" applyAlignment="1" applyProtection="1">
      <alignment horizontal="center" vertical="center"/>
      <protection hidden="1"/>
    </xf>
    <xf numFmtId="0" fontId="25" fillId="0" borderId="1" xfId="0" applyFont="1" applyBorder="1" applyAlignment="1" applyProtection="1">
      <alignment horizontal="center" vertical="center"/>
      <protection hidden="1"/>
    </xf>
    <xf numFmtId="9" fontId="39" fillId="6" borderId="1" xfId="3" applyFont="1" applyFill="1" applyBorder="1" applyAlignment="1" applyProtection="1">
      <alignment horizontal="center" vertical="center"/>
      <protection locked="0" hidden="1"/>
    </xf>
    <xf numFmtId="0" fontId="39" fillId="6" borderId="1" xfId="0" applyFont="1" applyFill="1" applyBorder="1" applyAlignment="1" applyProtection="1">
      <alignment horizontal="center" vertical="center" wrapText="1"/>
      <protection locked="0" hidden="1"/>
    </xf>
    <xf numFmtId="0" fontId="31" fillId="6" borderId="1" xfId="0" applyFont="1" applyFill="1" applyBorder="1" applyAlignment="1" applyProtection="1">
      <alignment horizontal="left" vertical="center" wrapText="1"/>
      <protection locked="0" hidden="1"/>
    </xf>
    <xf numFmtId="0" fontId="0" fillId="0" borderId="0" xfId="0" applyFont="1" applyBorder="1" applyAlignment="1" applyProtection="1">
      <alignment wrapText="1"/>
      <protection hidden="1"/>
    </xf>
    <xf numFmtId="0" fontId="8" fillId="0" borderId="0" xfId="2" applyFont="1" applyFill="1" applyBorder="1" applyAlignment="1" applyProtection="1">
      <alignment vertical="center" wrapText="1"/>
      <protection hidden="1"/>
    </xf>
    <xf numFmtId="0" fontId="0" fillId="0" borderId="0" xfId="0" applyFont="1" applyFill="1" applyBorder="1" applyAlignment="1" applyProtection="1">
      <alignment wrapText="1"/>
      <protection hidden="1"/>
    </xf>
    <xf numFmtId="0" fontId="51" fillId="5" borderId="0" xfId="0" applyFont="1" applyFill="1" applyBorder="1" applyAlignment="1" applyProtection="1">
      <alignment vertical="center" wrapText="1"/>
      <protection hidden="1"/>
    </xf>
    <xf numFmtId="0" fontId="27" fillId="5" borderId="0" xfId="0" applyFont="1" applyFill="1" applyBorder="1" applyAlignment="1" applyProtection="1">
      <alignment horizontal="center" vertical="center" wrapText="1"/>
      <protection hidden="1"/>
    </xf>
    <xf numFmtId="0" fontId="59" fillId="0" borderId="0" xfId="0" applyFont="1" applyFill="1" applyBorder="1" applyAlignment="1" applyProtection="1">
      <alignment vertical="center" wrapText="1"/>
      <protection hidden="1"/>
    </xf>
    <xf numFmtId="0" fontId="39" fillId="5" borderId="0" xfId="0" applyFont="1" applyFill="1" applyBorder="1" applyAlignment="1" applyProtection="1">
      <alignment horizontal="center" vertical="center" wrapText="1"/>
      <protection hidden="1"/>
    </xf>
    <xf numFmtId="0" fontId="27" fillId="3" borderId="0" xfId="0" applyFont="1" applyFill="1" applyBorder="1" applyAlignment="1" applyProtection="1">
      <alignment horizontal="center" vertical="center" wrapText="1"/>
      <protection hidden="1"/>
    </xf>
    <xf numFmtId="0" fontId="31" fillId="5" borderId="0" xfId="0" applyFont="1" applyFill="1" applyBorder="1" applyAlignment="1" applyProtection="1">
      <alignment horizontal="center" vertical="center" wrapText="1"/>
      <protection hidden="1"/>
    </xf>
    <xf numFmtId="0" fontId="31" fillId="0" borderId="1" xfId="0" applyFont="1" applyFill="1" applyBorder="1" applyAlignment="1" applyProtection="1">
      <alignment horizontal="center" vertical="center" wrapText="1"/>
      <protection hidden="1"/>
    </xf>
    <xf numFmtId="0" fontId="39" fillId="0" borderId="0" xfId="0" applyFont="1" applyBorder="1" applyAlignment="1" applyProtection="1">
      <alignment horizontal="center" vertical="center" wrapText="1"/>
      <protection hidden="1"/>
    </xf>
    <xf numFmtId="0" fontId="31" fillId="3" borderId="0" xfId="0" applyFont="1" applyFill="1" applyBorder="1" applyAlignment="1" applyProtection="1">
      <alignment horizontal="center" vertical="center" wrapText="1"/>
      <protection hidden="1"/>
    </xf>
    <xf numFmtId="0" fontId="31" fillId="0" borderId="0" xfId="0" applyFont="1" applyBorder="1" applyAlignment="1" applyProtection="1">
      <alignment horizontal="center" vertical="center" wrapText="1"/>
      <protection hidden="1"/>
    </xf>
    <xf numFmtId="0" fontId="27" fillId="0" borderId="1" xfId="0" applyFont="1" applyFill="1" applyBorder="1" applyAlignment="1" applyProtection="1">
      <alignment horizontal="right" vertical="center" wrapText="1"/>
      <protection hidden="1"/>
    </xf>
    <xf numFmtId="0" fontId="31" fillId="0" borderId="0" xfId="0" applyFont="1" applyBorder="1" applyAlignment="1" applyProtection="1">
      <alignment vertical="center" wrapText="1"/>
      <protection hidden="1"/>
    </xf>
    <xf numFmtId="0" fontId="39" fillId="5" borderId="0" xfId="0" applyFont="1" applyFill="1" applyBorder="1" applyAlignment="1" applyProtection="1">
      <alignment vertical="center" wrapText="1"/>
      <protection hidden="1"/>
    </xf>
    <xf numFmtId="0" fontId="43" fillId="4" borderId="0" xfId="0" applyFont="1" applyFill="1" applyBorder="1" applyAlignment="1" applyProtection="1">
      <alignment vertical="center" wrapText="1"/>
      <protection hidden="1"/>
    </xf>
    <xf numFmtId="0" fontId="31" fillId="4" borderId="0" xfId="0" applyFont="1" applyFill="1" applyBorder="1" applyAlignment="1" applyProtection="1">
      <alignment vertical="center" wrapText="1"/>
      <protection hidden="1"/>
    </xf>
    <xf numFmtId="0" fontId="39" fillId="4" borderId="0" xfId="0" applyFont="1" applyFill="1" applyBorder="1" applyAlignment="1" applyProtection="1">
      <alignment horizontal="center" vertical="center" wrapText="1"/>
      <protection hidden="1"/>
    </xf>
    <xf numFmtId="0" fontId="38" fillId="0" borderId="1" xfId="0" applyFont="1" applyBorder="1" applyAlignment="1" applyProtection="1">
      <alignment vertical="center" wrapText="1"/>
      <protection hidden="1"/>
    </xf>
    <xf numFmtId="0" fontId="38" fillId="4" borderId="1" xfId="0" applyFont="1" applyFill="1" applyBorder="1" applyAlignment="1" applyProtection="1">
      <alignment vertical="center" wrapText="1"/>
      <protection hidden="1"/>
    </xf>
    <xf numFmtId="0" fontId="50" fillId="0" borderId="0" xfId="0" applyFont="1" applyBorder="1" applyAlignment="1" applyProtection="1">
      <alignment vertical="center" wrapText="1"/>
      <protection hidden="1"/>
    </xf>
    <xf numFmtId="0" fontId="31" fillId="4" borderId="1" xfId="0" applyFont="1" applyFill="1" applyBorder="1" applyAlignment="1" applyProtection="1">
      <alignment horizontal="center" vertical="center" wrapText="1"/>
      <protection hidden="1"/>
    </xf>
    <xf numFmtId="0" fontId="39" fillId="4" borderId="1" xfId="0" applyFont="1" applyFill="1" applyBorder="1" applyAlignment="1" applyProtection="1">
      <alignment horizontal="center" vertical="center" wrapText="1"/>
      <protection hidden="1"/>
    </xf>
    <xf numFmtId="0" fontId="31" fillId="4" borderId="1" xfId="0" applyFont="1" applyFill="1" applyBorder="1" applyAlignment="1" applyProtection="1">
      <alignment vertical="center" wrapText="1"/>
      <protection hidden="1"/>
    </xf>
    <xf numFmtId="0" fontId="27" fillId="0" borderId="0" xfId="0" applyFont="1" applyBorder="1" applyAlignment="1" applyProtection="1">
      <alignment horizontal="center" vertical="center" wrapText="1"/>
      <protection hidden="1"/>
    </xf>
    <xf numFmtId="0" fontId="38" fillId="4" borderId="1" xfId="0" applyFont="1" applyFill="1" applyBorder="1" applyAlignment="1" applyProtection="1">
      <alignment horizontal="center" vertical="center" wrapText="1"/>
      <protection hidden="1"/>
    </xf>
    <xf numFmtId="0" fontId="39" fillId="0" borderId="0" xfId="0" applyFont="1" applyFill="1" applyBorder="1" applyAlignment="1" applyProtection="1">
      <alignment horizontal="center" vertical="center" wrapText="1"/>
      <protection hidden="1"/>
    </xf>
    <xf numFmtId="0" fontId="39" fillId="0" borderId="0" xfId="0" applyFont="1" applyFill="1" applyBorder="1" applyAlignment="1" applyProtection="1">
      <alignment vertical="center" wrapText="1"/>
      <protection hidden="1"/>
    </xf>
    <xf numFmtId="0" fontId="25" fillId="0" borderId="0" xfId="0" applyFont="1" applyBorder="1" applyAlignment="1" applyProtection="1">
      <alignment vertical="center" wrapText="1"/>
      <protection hidden="1"/>
    </xf>
    <xf numFmtId="0" fontId="60" fillId="0" borderId="0" xfId="0" applyFont="1" applyBorder="1" applyAlignment="1" applyProtection="1">
      <alignment vertical="center" wrapText="1"/>
      <protection hidden="1"/>
    </xf>
    <xf numFmtId="4" fontId="52" fillId="6" borderId="1" xfId="0" applyNumberFormat="1" applyFont="1" applyFill="1" applyBorder="1" applyAlignment="1" applyProtection="1">
      <alignment horizontal="center" vertical="center" wrapText="1"/>
      <protection locked="0" hidden="1"/>
    </xf>
    <xf numFmtId="3" fontId="52" fillId="6" borderId="1" xfId="0" applyNumberFormat="1" applyFont="1" applyFill="1" applyBorder="1" applyAlignment="1" applyProtection="1">
      <alignment horizontal="center" vertical="center" wrapText="1"/>
      <protection locked="0" hidden="1"/>
    </xf>
    <xf numFmtId="0" fontId="27" fillId="6" borderId="1" xfId="0" applyFont="1" applyFill="1" applyBorder="1" applyAlignment="1" applyProtection="1">
      <alignment vertical="center" wrapText="1"/>
      <protection locked="0" hidden="1"/>
    </xf>
    <xf numFmtId="0" fontId="22" fillId="0" borderId="1" xfId="0" applyFont="1" applyBorder="1" applyAlignment="1" applyProtection="1">
      <alignment horizontal="center" vertical="center"/>
      <protection hidden="1"/>
    </xf>
    <xf numFmtId="0" fontId="0" fillId="0" borderId="1" xfId="0" applyFont="1" applyBorder="1" applyAlignment="1" applyProtection="1">
      <alignment horizontal="left" vertical="center"/>
      <protection hidden="1"/>
    </xf>
    <xf numFmtId="0" fontId="0" fillId="0" borderId="0" xfId="0" applyAlignment="1" applyProtection="1">
      <alignment horizontal="center"/>
      <protection hidden="1"/>
    </xf>
    <xf numFmtId="0" fontId="23" fillId="3" borderId="1" xfId="0" applyFont="1" applyFill="1" applyBorder="1" applyAlignment="1" applyProtection="1">
      <alignment horizontal="center" vertical="center"/>
      <protection hidden="1"/>
    </xf>
    <xf numFmtId="0" fontId="23" fillId="3" borderId="1" xfId="0" applyFont="1" applyFill="1" applyBorder="1" applyAlignment="1" applyProtection="1">
      <alignment horizontal="center"/>
      <protection hidden="1"/>
    </xf>
    <xf numFmtId="2" fontId="23" fillId="3" borderId="1" xfId="0" applyNumberFormat="1" applyFont="1" applyFill="1" applyBorder="1" applyAlignment="1" applyProtection="1">
      <alignment horizontal="center"/>
      <protection hidden="1"/>
    </xf>
    <xf numFmtId="49" fontId="0" fillId="0" borderId="0" xfId="0" applyNumberFormat="1" applyFont="1" applyAlignment="1" applyProtection="1">
      <protection hidden="1"/>
    </xf>
    <xf numFmtId="1" fontId="39" fillId="6" borderId="1" xfId="0" applyNumberFormat="1" applyFont="1" applyFill="1" applyBorder="1" applyAlignment="1" applyProtection="1">
      <alignment horizontal="center" vertical="center"/>
      <protection locked="0" hidden="1"/>
    </xf>
    <xf numFmtId="0" fontId="38" fillId="10" borderId="1" xfId="0" applyFont="1" applyFill="1" applyBorder="1" applyAlignment="1" applyProtection="1">
      <alignment horizontal="center" vertical="center" wrapText="1"/>
      <protection hidden="1"/>
    </xf>
    <xf numFmtId="0" fontId="31" fillId="10" borderId="1" xfId="0" applyFont="1" applyFill="1" applyBorder="1" applyAlignment="1" applyProtection="1">
      <alignment vertical="center" wrapText="1"/>
      <protection hidden="1"/>
    </xf>
    <xf numFmtId="0" fontId="38" fillId="10" borderId="1" xfId="0" applyNumberFormat="1" applyFont="1" applyFill="1" applyBorder="1" applyAlignment="1" applyProtection="1">
      <alignment horizontal="center" vertical="center" wrapText="1"/>
      <protection hidden="1"/>
    </xf>
    <xf numFmtId="0" fontId="34" fillId="10" borderId="1" xfId="0" applyNumberFormat="1" applyFont="1" applyFill="1" applyBorder="1" applyAlignment="1" applyProtection="1">
      <alignment horizontal="center" vertical="center" wrapText="1"/>
      <protection hidden="1"/>
    </xf>
    <xf numFmtId="0" fontId="39" fillId="10" borderId="1" xfId="0" applyFont="1" applyFill="1" applyBorder="1" applyAlignment="1" applyProtection="1">
      <alignment horizontal="center" vertical="center" wrapText="1"/>
      <protection hidden="1"/>
    </xf>
    <xf numFmtId="0" fontId="31" fillId="6" borderId="1" xfId="0" applyFont="1" applyFill="1" applyBorder="1" applyAlignment="1" applyProtection="1">
      <alignment vertical="center" wrapText="1"/>
      <protection locked="0" hidden="1"/>
    </xf>
    <xf numFmtId="4" fontId="39" fillId="11" borderId="1" xfId="0" applyNumberFormat="1" applyFont="1" applyFill="1" applyBorder="1" applyAlignment="1" applyProtection="1">
      <alignment horizontal="center" vertical="center"/>
      <protection locked="0" hidden="1"/>
    </xf>
    <xf numFmtId="49" fontId="34" fillId="6" borderId="3" xfId="0" applyNumberFormat="1" applyFont="1" applyFill="1" applyBorder="1" applyAlignment="1" applyProtection="1">
      <alignment horizontal="left" vertical="center" wrapText="1"/>
      <protection locked="0" hidden="1"/>
    </xf>
    <xf numFmtId="0" fontId="31" fillId="6" borderId="1" xfId="0" applyFont="1" applyFill="1" applyBorder="1" applyAlignment="1" applyProtection="1">
      <alignment horizontal="left" vertical="center" wrapText="1"/>
      <protection locked="0" hidden="1"/>
    </xf>
    <xf numFmtId="4" fontId="52" fillId="6" borderId="1" xfId="0" applyNumberFormat="1" applyFont="1" applyFill="1" applyBorder="1" applyAlignment="1" applyProtection="1">
      <alignment horizontal="center" vertical="center"/>
      <protection locked="0"/>
    </xf>
    <xf numFmtId="0" fontId="36" fillId="5" borderId="1" xfId="0" applyFont="1" applyFill="1" applyBorder="1" applyAlignment="1" applyProtection="1">
      <alignment horizontal="center" vertical="center"/>
      <protection hidden="1"/>
    </xf>
    <xf numFmtId="0" fontId="46" fillId="3" borderId="2" xfId="2" applyFont="1" applyFill="1" applyBorder="1" applyAlignment="1" applyProtection="1">
      <alignment horizontal="left" vertical="center" wrapText="1"/>
      <protection hidden="1"/>
    </xf>
    <xf numFmtId="0" fontId="46" fillId="3" borderId="4" xfId="2" applyFont="1" applyFill="1" applyBorder="1" applyAlignment="1" applyProtection="1">
      <alignment horizontal="left" vertical="center" wrapText="1"/>
      <protection hidden="1"/>
    </xf>
    <xf numFmtId="0" fontId="46" fillId="3" borderId="6" xfId="2" applyFont="1" applyFill="1" applyBorder="1" applyAlignment="1" applyProtection="1">
      <alignment horizontal="left" vertical="center" wrapText="1"/>
      <protection hidden="1"/>
    </xf>
    <xf numFmtId="0" fontId="36" fillId="5" borderId="1" xfId="0" applyFont="1" applyFill="1" applyBorder="1" applyAlignment="1" applyProtection="1">
      <alignment horizontal="center" vertical="center" wrapText="1"/>
      <protection hidden="1"/>
    </xf>
    <xf numFmtId="0" fontId="10" fillId="3" borderId="10" xfId="2" applyFont="1" applyFill="1" applyBorder="1" applyAlignment="1" applyProtection="1">
      <alignment horizontal="left" vertical="center" wrapText="1"/>
      <protection hidden="1"/>
    </xf>
    <xf numFmtId="0" fontId="8" fillId="3" borderId="5" xfId="2" applyFont="1" applyFill="1" applyBorder="1" applyAlignment="1" applyProtection="1">
      <alignment horizontal="left" vertical="center" wrapText="1"/>
      <protection hidden="1"/>
    </xf>
    <xf numFmtId="0" fontId="35" fillId="0" borderId="0" xfId="0" applyFont="1" applyBorder="1" applyAlignment="1" applyProtection="1">
      <alignment horizontal="center" vertical="center" wrapText="1"/>
      <protection hidden="1"/>
    </xf>
    <xf numFmtId="0" fontId="27" fillId="0" borderId="0" xfId="0" applyFont="1" applyFill="1" applyBorder="1" applyAlignment="1" applyProtection="1">
      <alignment horizontal="center" vertical="center" wrapText="1"/>
      <protection hidden="1"/>
    </xf>
    <xf numFmtId="0" fontId="27" fillId="5" borderId="1" xfId="0" applyFont="1" applyFill="1" applyBorder="1" applyAlignment="1" applyProtection="1">
      <alignment horizontal="center" vertical="center" wrapText="1"/>
      <protection hidden="1"/>
    </xf>
    <xf numFmtId="1" fontId="39" fillId="6" borderId="1" xfId="0" applyNumberFormat="1" applyFont="1" applyFill="1" applyBorder="1" applyAlignment="1" applyProtection="1">
      <alignment horizontal="center" vertical="center" wrapText="1"/>
      <protection locked="0" hidden="1"/>
    </xf>
    <xf numFmtId="1" fontId="39" fillId="6" borderId="2" xfId="0" applyNumberFormat="1" applyFont="1" applyFill="1" applyBorder="1" applyAlignment="1" applyProtection="1">
      <alignment horizontal="center" vertical="center" wrapText="1"/>
      <protection locked="0" hidden="1"/>
    </xf>
    <xf numFmtId="1" fontId="39" fillId="6" borderId="4" xfId="0" applyNumberFormat="1" applyFont="1" applyFill="1" applyBorder="1" applyAlignment="1" applyProtection="1">
      <alignment horizontal="center" vertical="center" wrapText="1"/>
      <protection locked="0" hidden="1"/>
    </xf>
    <xf numFmtId="1" fontId="39" fillId="6" borderId="6" xfId="0" applyNumberFormat="1" applyFont="1" applyFill="1" applyBorder="1" applyAlignment="1" applyProtection="1">
      <alignment horizontal="center" vertical="center" wrapText="1"/>
      <protection locked="0" hidden="1"/>
    </xf>
    <xf numFmtId="0" fontId="27" fillId="8" borderId="1" xfId="0" applyFont="1" applyFill="1" applyBorder="1" applyAlignment="1" applyProtection="1">
      <alignment horizontal="center" vertical="center" wrapText="1"/>
      <protection hidden="1"/>
    </xf>
    <xf numFmtId="0" fontId="48" fillId="5" borderId="7" xfId="0" applyFont="1" applyFill="1" applyBorder="1" applyAlignment="1" applyProtection="1">
      <alignment horizontal="center" vertical="center"/>
      <protection hidden="1"/>
    </xf>
    <xf numFmtId="0" fontId="48" fillId="5" borderId="3" xfId="0" applyFont="1" applyFill="1" applyBorder="1" applyAlignment="1" applyProtection="1">
      <alignment horizontal="center" vertical="center"/>
      <protection hidden="1"/>
    </xf>
    <xf numFmtId="0" fontId="48" fillId="3" borderId="7" xfId="0" applyFont="1" applyFill="1" applyBorder="1" applyAlignment="1" applyProtection="1">
      <alignment horizontal="center" vertical="center"/>
      <protection hidden="1"/>
    </xf>
    <xf numFmtId="0" fontId="48" fillId="3" borderId="3" xfId="0" applyFont="1" applyFill="1" applyBorder="1" applyAlignment="1" applyProtection="1">
      <alignment horizontal="center" vertical="center"/>
      <protection hidden="1"/>
    </xf>
    <xf numFmtId="0" fontId="35" fillId="0" borderId="0" xfId="0" applyFont="1" applyBorder="1" applyAlignment="1" applyProtection="1">
      <alignment horizontal="center" vertical="center"/>
      <protection hidden="1"/>
    </xf>
    <xf numFmtId="0" fontId="31" fillId="4" borderId="0" xfId="0" applyFont="1" applyFill="1" applyBorder="1" applyAlignment="1" applyProtection="1">
      <alignment horizontal="center" vertical="center"/>
      <protection hidden="1"/>
    </xf>
    <xf numFmtId="0" fontId="61" fillId="5" borderId="1" xfId="0" applyFont="1" applyFill="1" applyBorder="1" applyAlignment="1" applyProtection="1">
      <alignment horizontal="center" vertical="center" wrapText="1"/>
      <protection hidden="1"/>
    </xf>
    <xf numFmtId="0" fontId="39" fillId="6" borderId="1" xfId="0" applyFont="1" applyFill="1" applyBorder="1" applyAlignment="1" applyProtection="1">
      <alignment horizontal="center" vertical="center"/>
      <protection locked="0" hidden="1"/>
    </xf>
    <xf numFmtId="0" fontId="48" fillId="5" borderId="1" xfId="0" applyFont="1" applyFill="1" applyBorder="1" applyAlignment="1" applyProtection="1">
      <alignment horizontal="center" vertical="center"/>
      <protection hidden="1"/>
    </xf>
    <xf numFmtId="0" fontId="40" fillId="5" borderId="1" xfId="0" applyFont="1" applyFill="1" applyBorder="1" applyAlignment="1" applyProtection="1">
      <alignment horizontal="center" vertical="center"/>
      <protection hidden="1"/>
    </xf>
    <xf numFmtId="0" fontId="8" fillId="3" borderId="10" xfId="2" applyFont="1" applyFill="1" applyBorder="1" applyAlignment="1" applyProtection="1">
      <alignment horizontal="left" vertical="center" wrapText="1"/>
      <protection hidden="1"/>
    </xf>
    <xf numFmtId="3" fontId="39" fillId="6" borderId="1" xfId="1" applyNumberFormat="1" applyFont="1" applyFill="1" applyBorder="1" applyAlignment="1" applyProtection="1">
      <alignment horizontal="center" vertical="center"/>
      <protection locked="0" hidden="1"/>
    </xf>
    <xf numFmtId="0" fontId="27" fillId="5" borderId="1" xfId="0" applyFont="1" applyFill="1" applyBorder="1" applyAlignment="1" applyProtection="1">
      <alignment horizontal="center" vertical="center"/>
      <protection locked="0" hidden="1"/>
    </xf>
    <xf numFmtId="0" fontId="27" fillId="5" borderId="1" xfId="0" applyFont="1" applyFill="1" applyBorder="1" applyAlignment="1" applyProtection="1">
      <alignment horizontal="center" vertical="center"/>
      <protection hidden="1"/>
    </xf>
    <xf numFmtId="0" fontId="39" fillId="8" borderId="1" xfId="0" applyFont="1" applyFill="1" applyBorder="1" applyAlignment="1" applyProtection="1">
      <alignment horizontal="center" vertical="center"/>
      <protection locked="0" hidden="1"/>
    </xf>
    <xf numFmtId="0" fontId="48" fillId="5" borderId="2" xfId="0" applyFont="1" applyFill="1" applyBorder="1" applyAlignment="1" applyProtection="1">
      <alignment horizontal="center" vertical="center"/>
      <protection hidden="1"/>
    </xf>
    <xf numFmtId="0" fontId="48" fillId="5" borderId="6" xfId="0" applyFont="1" applyFill="1" applyBorder="1" applyAlignment="1" applyProtection="1">
      <alignment horizontal="center" vertical="center"/>
      <protection hidden="1"/>
    </xf>
    <xf numFmtId="4" fontId="39" fillId="6" borderId="1" xfId="1" applyNumberFormat="1" applyFont="1" applyFill="1" applyBorder="1" applyAlignment="1" applyProtection="1">
      <alignment horizontal="center" vertical="center"/>
      <protection locked="0" hidden="1"/>
    </xf>
    <xf numFmtId="0" fontId="31" fillId="3" borderId="7" xfId="0" applyFont="1" applyFill="1" applyBorder="1" applyAlignment="1" applyProtection="1">
      <alignment horizontal="center" vertical="center"/>
      <protection hidden="1"/>
    </xf>
    <xf numFmtId="0" fontId="31" fillId="3" borderId="11" xfId="0" applyFont="1" applyFill="1" applyBorder="1" applyAlignment="1" applyProtection="1">
      <alignment horizontal="center" vertical="center"/>
      <protection hidden="1"/>
    </xf>
    <xf numFmtId="0" fontId="31" fillId="3" borderId="3" xfId="0" applyFont="1" applyFill="1" applyBorder="1" applyAlignment="1" applyProtection="1">
      <alignment horizontal="center" vertical="center"/>
      <protection hidden="1"/>
    </xf>
    <xf numFmtId="0" fontId="31" fillId="0" borderId="1" xfId="0" applyFont="1" applyBorder="1" applyAlignment="1" applyProtection="1">
      <alignment horizontal="center" vertical="center"/>
      <protection hidden="1"/>
    </xf>
    <xf numFmtId="0" fontId="31" fillId="0" borderId="1" xfId="0" applyFont="1" applyBorder="1" applyAlignment="1" applyProtection="1">
      <alignment horizontal="left" vertical="center"/>
      <protection hidden="1"/>
    </xf>
    <xf numFmtId="0" fontId="38" fillId="4" borderId="1" xfId="0" applyFont="1" applyFill="1" applyBorder="1" applyAlignment="1" applyProtection="1">
      <alignment horizontal="left" vertical="center"/>
      <protection locked="0" hidden="1"/>
    </xf>
    <xf numFmtId="0" fontId="43" fillId="4" borderId="9" xfId="0" applyFont="1" applyFill="1" applyBorder="1" applyAlignment="1" applyProtection="1">
      <alignment horizontal="center" vertical="center"/>
      <protection hidden="1"/>
    </xf>
    <xf numFmtId="0" fontId="43" fillId="4" borderId="12" xfId="0" applyFont="1" applyFill="1" applyBorder="1" applyAlignment="1" applyProtection="1">
      <alignment horizontal="center" vertical="center"/>
      <protection hidden="1"/>
    </xf>
    <xf numFmtId="0" fontId="43" fillId="4" borderId="13" xfId="0" applyFont="1" applyFill="1" applyBorder="1" applyAlignment="1" applyProtection="1">
      <alignment horizontal="center" vertical="center"/>
      <protection hidden="1"/>
    </xf>
    <xf numFmtId="0" fontId="31" fillId="5" borderId="7" xfId="0" applyFont="1" applyFill="1" applyBorder="1" applyAlignment="1" applyProtection="1">
      <alignment horizontal="left" vertical="center"/>
      <protection hidden="1"/>
    </xf>
    <xf numFmtId="0" fontId="31" fillId="5" borderId="3" xfId="0" applyFont="1" applyFill="1" applyBorder="1" applyAlignment="1" applyProtection="1">
      <alignment horizontal="left" vertical="center"/>
      <protection hidden="1"/>
    </xf>
    <xf numFmtId="0" fontId="27" fillId="4" borderId="7" xfId="0" applyFont="1" applyFill="1" applyBorder="1" applyAlignment="1" applyProtection="1">
      <alignment horizontal="right" vertical="center"/>
      <protection hidden="1"/>
    </xf>
    <xf numFmtId="0" fontId="27" fillId="4" borderId="3" xfId="0" applyFont="1" applyFill="1" applyBorder="1" applyAlignment="1" applyProtection="1">
      <alignment horizontal="right" vertical="center"/>
      <protection hidden="1"/>
    </xf>
    <xf numFmtId="164" fontId="27" fillId="6" borderId="7" xfId="0" applyNumberFormat="1" applyFont="1" applyFill="1" applyBorder="1" applyAlignment="1" applyProtection="1">
      <alignment horizontal="center" vertical="center"/>
      <protection locked="0" hidden="1"/>
    </xf>
    <xf numFmtId="164" fontId="27" fillId="6" borderId="3" xfId="0" applyNumberFormat="1" applyFont="1" applyFill="1" applyBorder="1" applyAlignment="1" applyProtection="1">
      <alignment horizontal="center" vertical="center"/>
      <protection locked="0" hidden="1"/>
    </xf>
    <xf numFmtId="0" fontId="43" fillId="4" borderId="7" xfId="0" applyFont="1" applyFill="1" applyBorder="1" applyAlignment="1" applyProtection="1">
      <alignment horizontal="center" vertical="center"/>
      <protection hidden="1"/>
    </xf>
    <xf numFmtId="0" fontId="43" fillId="4" borderId="3" xfId="0" applyFont="1" applyFill="1" applyBorder="1" applyAlignment="1" applyProtection="1">
      <alignment horizontal="center" vertical="center"/>
      <protection hidden="1"/>
    </xf>
    <xf numFmtId="0" fontId="27" fillId="0" borderId="7" xfId="0" applyFont="1" applyBorder="1" applyAlignment="1" applyProtection="1">
      <alignment horizontal="center" vertical="center" wrapText="1"/>
      <protection hidden="1"/>
    </xf>
    <xf numFmtId="0" fontId="27" fillId="0" borderId="3" xfId="0" applyFont="1" applyBorder="1" applyAlignment="1" applyProtection="1">
      <alignment horizontal="center" vertical="center" wrapText="1"/>
      <protection hidden="1"/>
    </xf>
    <xf numFmtId="0" fontId="39" fillId="6" borderId="2" xfId="0" applyFont="1" applyFill="1" applyBorder="1" applyAlignment="1" applyProtection="1">
      <alignment horizontal="center" vertical="center"/>
      <protection locked="0" hidden="1"/>
    </xf>
    <xf numFmtId="0" fontId="39" fillId="6" borderId="6" xfId="0" applyFont="1" applyFill="1" applyBorder="1" applyAlignment="1" applyProtection="1">
      <alignment horizontal="center" vertical="center"/>
      <protection locked="0" hidden="1"/>
    </xf>
    <xf numFmtId="0" fontId="31" fillId="0" borderId="2" xfId="0" applyFont="1" applyBorder="1" applyAlignment="1" applyProtection="1">
      <alignment horizontal="left" vertical="center" wrapText="1"/>
      <protection hidden="1"/>
    </xf>
    <xf numFmtId="0" fontId="31" fillId="0" borderId="6" xfId="0" applyFont="1" applyBorder="1" applyAlignment="1" applyProtection="1">
      <alignment horizontal="left" vertical="center" wrapText="1"/>
      <protection hidden="1"/>
    </xf>
    <xf numFmtId="3" fontId="39" fillId="6" borderId="2" xfId="0" applyNumberFormat="1" applyFont="1" applyFill="1" applyBorder="1" applyAlignment="1" applyProtection="1">
      <alignment horizontal="center" vertical="center"/>
      <protection locked="0" hidden="1"/>
    </xf>
    <xf numFmtId="3" fontId="39" fillId="6" borderId="6" xfId="0" applyNumberFormat="1" applyFont="1" applyFill="1" applyBorder="1" applyAlignment="1" applyProtection="1">
      <alignment horizontal="center" vertical="center"/>
      <protection locked="0" hidden="1"/>
    </xf>
    <xf numFmtId="0" fontId="31" fillId="0" borderId="7" xfId="0" applyFont="1" applyBorder="1" applyAlignment="1" applyProtection="1">
      <alignment horizontal="center" vertical="center"/>
      <protection hidden="1"/>
    </xf>
    <xf numFmtId="0" fontId="31" fillId="0" borderId="11" xfId="0" applyFont="1" applyBorder="1" applyAlignment="1" applyProtection="1">
      <alignment horizontal="center" vertical="center"/>
      <protection hidden="1"/>
    </xf>
    <xf numFmtId="0" fontId="31" fillId="0" borderId="3" xfId="0" applyFont="1" applyBorder="1" applyAlignment="1" applyProtection="1">
      <alignment horizontal="center" vertical="center"/>
      <protection hidden="1"/>
    </xf>
    <xf numFmtId="0" fontId="62" fillId="0" borderId="2" xfId="0" applyFont="1" applyBorder="1" applyAlignment="1" applyProtection="1">
      <alignment horizontal="center" vertical="center"/>
      <protection hidden="1"/>
    </xf>
    <xf numFmtId="0" fontId="62" fillId="0" borderId="4" xfId="0" applyFont="1" applyBorder="1" applyAlignment="1" applyProtection="1">
      <alignment horizontal="center" vertical="center"/>
      <protection hidden="1"/>
    </xf>
    <xf numFmtId="0" fontId="62" fillId="0" borderId="6" xfId="0" applyFont="1" applyBorder="1" applyAlignment="1" applyProtection="1">
      <alignment horizontal="center" vertical="center"/>
      <protection hidden="1"/>
    </xf>
    <xf numFmtId="0" fontId="31" fillId="0" borderId="2" xfId="0" applyFont="1" applyBorder="1" applyAlignment="1" applyProtection="1">
      <alignment horizontal="left" vertical="center"/>
      <protection hidden="1"/>
    </xf>
    <xf numFmtId="0" fontId="31" fillId="0" borderId="6" xfId="0" applyFont="1" applyBorder="1" applyAlignment="1" applyProtection="1">
      <alignment horizontal="left" vertical="center"/>
      <protection hidden="1"/>
    </xf>
    <xf numFmtId="0" fontId="27" fillId="5" borderId="2" xfId="0" applyFont="1" applyFill="1" applyBorder="1" applyAlignment="1" applyProtection="1">
      <alignment horizontal="center" vertical="center" wrapText="1"/>
      <protection hidden="1"/>
    </xf>
    <xf numFmtId="0" fontId="27" fillId="5" borderId="4" xfId="0" applyFont="1" applyFill="1" applyBorder="1" applyAlignment="1" applyProtection="1">
      <alignment horizontal="center" vertical="center" wrapText="1"/>
      <protection hidden="1"/>
    </xf>
    <xf numFmtId="0" fontId="27" fillId="5" borderId="6" xfId="0" applyFont="1" applyFill="1" applyBorder="1" applyAlignment="1" applyProtection="1">
      <alignment horizontal="center" vertical="center" wrapText="1"/>
      <protection hidden="1"/>
    </xf>
    <xf numFmtId="0" fontId="38" fillId="0" borderId="2" xfId="0" applyFont="1" applyBorder="1" applyAlignment="1" applyProtection="1">
      <alignment horizontal="left" vertical="center" wrapText="1"/>
      <protection hidden="1"/>
    </xf>
    <xf numFmtId="0" fontId="38" fillId="0" borderId="6" xfId="0" applyFont="1" applyBorder="1" applyAlignment="1" applyProtection="1">
      <alignment horizontal="left" vertical="center" wrapText="1"/>
      <protection hidden="1"/>
    </xf>
    <xf numFmtId="0" fontId="31" fillId="0" borderId="2" xfId="0" applyFont="1" applyFill="1" applyBorder="1" applyAlignment="1" applyProtection="1">
      <alignment horizontal="left" vertical="center" wrapText="1"/>
      <protection hidden="1"/>
    </xf>
    <xf numFmtId="0" fontId="31" fillId="0" borderId="6" xfId="0" applyFont="1" applyFill="1" applyBorder="1" applyAlignment="1" applyProtection="1">
      <alignment horizontal="left" vertical="center" wrapText="1"/>
      <protection hidden="1"/>
    </xf>
    <xf numFmtId="0" fontId="27" fillId="5" borderId="2" xfId="0" applyFont="1" applyFill="1" applyBorder="1" applyAlignment="1" applyProtection="1">
      <alignment horizontal="center" vertical="center"/>
      <protection hidden="1"/>
    </xf>
    <xf numFmtId="0" fontId="27" fillId="5" borderId="4" xfId="0" applyFont="1" applyFill="1" applyBorder="1" applyAlignment="1" applyProtection="1">
      <alignment horizontal="center" vertical="center"/>
      <protection hidden="1"/>
    </xf>
    <xf numFmtId="0" fontId="27" fillId="5" borderId="6" xfId="0" applyFont="1" applyFill="1" applyBorder="1" applyAlignment="1" applyProtection="1">
      <alignment horizontal="center" vertical="center"/>
      <protection hidden="1"/>
    </xf>
    <xf numFmtId="49" fontId="34" fillId="6" borderId="7" xfId="0" applyNumberFormat="1" applyFont="1" applyFill="1" applyBorder="1" applyAlignment="1" applyProtection="1">
      <alignment horizontal="left" vertical="center" wrapText="1"/>
      <protection locked="0" hidden="1"/>
    </xf>
    <xf numFmtId="49" fontId="34" fillId="6" borderId="3" xfId="0" applyNumberFormat="1" applyFont="1" applyFill="1" applyBorder="1" applyAlignment="1" applyProtection="1">
      <alignment horizontal="left" vertical="center" wrapText="1"/>
      <protection locked="0" hidden="1"/>
    </xf>
    <xf numFmtId="0" fontId="31" fillId="5" borderId="2" xfId="0" applyFont="1" applyFill="1" applyBorder="1" applyAlignment="1" applyProtection="1">
      <alignment horizontal="center" vertical="center" wrapText="1"/>
      <protection hidden="1"/>
    </xf>
    <xf numFmtId="0" fontId="31" fillId="5" borderId="4" xfId="0" applyFont="1" applyFill="1" applyBorder="1" applyAlignment="1" applyProtection="1">
      <alignment horizontal="center" vertical="center" wrapText="1"/>
      <protection hidden="1"/>
    </xf>
    <xf numFmtId="0" fontId="31" fillId="5" borderId="6" xfId="0" applyFont="1" applyFill="1" applyBorder="1" applyAlignment="1" applyProtection="1">
      <alignment horizontal="center" vertical="center" wrapText="1"/>
      <protection hidden="1"/>
    </xf>
    <xf numFmtId="0" fontId="38" fillId="0" borderId="2" xfId="0" applyFont="1" applyBorder="1" applyAlignment="1" applyProtection="1">
      <alignment horizontal="left" vertical="center"/>
      <protection hidden="1"/>
    </xf>
    <xf numFmtId="0" fontId="38" fillId="0" borderId="6" xfId="0" applyFont="1" applyBorder="1" applyAlignment="1" applyProtection="1">
      <alignment horizontal="left" vertical="center"/>
      <protection hidden="1"/>
    </xf>
    <xf numFmtId="0" fontId="51" fillId="5" borderId="2" xfId="0" applyFont="1" applyFill="1" applyBorder="1" applyAlignment="1" applyProtection="1">
      <alignment horizontal="center" vertical="center"/>
      <protection hidden="1"/>
    </xf>
    <xf numFmtId="0" fontId="51" fillId="5" borderId="4" xfId="0" applyFont="1" applyFill="1" applyBorder="1" applyAlignment="1" applyProtection="1">
      <alignment horizontal="center" vertical="center"/>
      <protection hidden="1"/>
    </xf>
    <xf numFmtId="0" fontId="51" fillId="5" borderId="6" xfId="0" applyFont="1" applyFill="1" applyBorder="1" applyAlignment="1" applyProtection="1">
      <alignment horizontal="center" vertical="center"/>
      <protection hidden="1"/>
    </xf>
    <xf numFmtId="0" fontId="8" fillId="3" borderId="2" xfId="2" applyFont="1" applyFill="1" applyBorder="1" applyAlignment="1" applyProtection="1">
      <alignment horizontal="left" vertical="center" wrapText="1"/>
      <protection hidden="1"/>
    </xf>
    <xf numFmtId="0" fontId="8" fillId="3" borderId="4" xfId="2" applyFont="1" applyFill="1" applyBorder="1" applyAlignment="1" applyProtection="1">
      <alignment horizontal="left" vertical="center" wrapText="1"/>
      <protection hidden="1"/>
    </xf>
    <xf numFmtId="0" fontId="8" fillId="3" borderId="6" xfId="2" applyFont="1" applyFill="1" applyBorder="1" applyAlignment="1" applyProtection="1">
      <alignment horizontal="left" vertical="center" wrapText="1"/>
      <protection hidden="1"/>
    </xf>
    <xf numFmtId="0" fontId="35" fillId="0" borderId="17" xfId="0" applyFont="1" applyBorder="1" applyAlignment="1" applyProtection="1">
      <alignment horizontal="center" vertical="center" wrapText="1"/>
      <protection hidden="1"/>
    </xf>
    <xf numFmtId="0" fontId="55" fillId="4" borderId="0" xfId="0" applyFont="1" applyFill="1" applyAlignment="1" applyProtection="1">
      <alignment vertical="center" wrapText="1"/>
      <protection hidden="1"/>
    </xf>
    <xf numFmtId="0" fontId="0" fillId="4" borderId="0" xfId="0" applyFont="1" applyFill="1" applyAlignment="1" applyProtection="1">
      <alignment vertical="center" wrapText="1"/>
      <protection hidden="1"/>
    </xf>
    <xf numFmtId="0" fontId="56" fillId="5" borderId="1" xfId="0" applyFont="1" applyFill="1" applyBorder="1" applyAlignment="1" applyProtection="1">
      <alignment horizontal="center" vertical="center" wrapText="1"/>
      <protection hidden="1"/>
    </xf>
    <xf numFmtId="0" fontId="53" fillId="5" borderId="1" xfId="0" applyFont="1" applyFill="1" applyBorder="1" applyAlignment="1" applyProtection="1">
      <alignment horizontal="center" wrapText="1"/>
      <protection hidden="1"/>
    </xf>
    <xf numFmtId="0" fontId="33" fillId="5" borderId="1" xfId="0" applyFont="1" applyFill="1" applyBorder="1" applyAlignment="1" applyProtection="1">
      <alignment horizontal="center" vertical="center" wrapText="1"/>
      <protection hidden="1"/>
    </xf>
    <xf numFmtId="4" fontId="52" fillId="6" borderId="1" xfId="0" applyNumberFormat="1" applyFont="1" applyFill="1" applyBorder="1" applyAlignment="1" applyProtection="1">
      <alignment horizontal="center" vertical="center" wrapText="1"/>
      <protection locked="0" hidden="1"/>
    </xf>
    <xf numFmtId="0" fontId="39" fillId="6" borderId="2" xfId="0" applyFont="1" applyFill="1" applyBorder="1" applyAlignment="1" applyProtection="1">
      <alignment horizontal="center" vertical="center" wrapText="1"/>
      <protection locked="0" hidden="1"/>
    </xf>
    <xf numFmtId="0" fontId="39" fillId="6" borderId="6" xfId="0" applyFont="1" applyFill="1" applyBorder="1" applyAlignment="1" applyProtection="1">
      <alignment horizontal="center" vertical="center" wrapText="1"/>
      <protection locked="0" hidden="1"/>
    </xf>
    <xf numFmtId="3" fontId="52" fillId="6" borderId="1" xfId="0" applyNumberFormat="1" applyFont="1" applyFill="1" applyBorder="1" applyAlignment="1" applyProtection="1">
      <alignment horizontal="center" vertical="center" wrapText="1"/>
      <protection locked="0" hidden="1"/>
    </xf>
    <xf numFmtId="0" fontId="56" fillId="5" borderId="2" xfId="0" applyFont="1" applyFill="1" applyBorder="1" applyAlignment="1" applyProtection="1">
      <alignment horizontal="center" vertical="center" wrapText="1"/>
      <protection hidden="1"/>
    </xf>
    <xf numFmtId="0" fontId="56" fillId="5" borderId="4" xfId="0" applyFont="1" applyFill="1" applyBorder="1" applyAlignment="1" applyProtection="1">
      <alignment horizontal="center" vertical="center" wrapText="1"/>
      <protection hidden="1"/>
    </xf>
    <xf numFmtId="0" fontId="35" fillId="0" borderId="17" xfId="0" applyFont="1" applyBorder="1" applyAlignment="1" applyProtection="1">
      <alignment horizontal="center" vertical="center"/>
      <protection hidden="1"/>
    </xf>
    <xf numFmtId="0" fontId="8" fillId="3" borderId="2" xfId="2" applyFont="1" applyFill="1" applyBorder="1" applyAlignment="1" applyProtection="1">
      <alignment horizontal="center" vertical="center" wrapText="1"/>
      <protection hidden="1"/>
    </xf>
    <xf numFmtId="0" fontId="8" fillId="3" borderId="4" xfId="2" applyFont="1" applyFill="1" applyBorder="1" applyAlignment="1" applyProtection="1">
      <alignment horizontal="center" vertical="center" wrapText="1"/>
      <protection hidden="1"/>
    </xf>
    <xf numFmtId="0" fontId="8" fillId="3" borderId="6" xfId="2" applyFont="1" applyFill="1" applyBorder="1" applyAlignment="1" applyProtection="1">
      <alignment horizontal="center" vertical="center" wrapText="1"/>
      <protection hidden="1"/>
    </xf>
    <xf numFmtId="0" fontId="40" fillId="5" borderId="1" xfId="0" applyFont="1" applyFill="1" applyBorder="1" applyAlignment="1" applyProtection="1">
      <alignment horizontal="center"/>
      <protection hidden="1"/>
    </xf>
    <xf numFmtId="0" fontId="31" fillId="0" borderId="1" xfId="0" applyFont="1" applyBorder="1" applyAlignment="1" applyProtection="1">
      <alignment horizontal="center" vertical="center" wrapText="1"/>
      <protection hidden="1"/>
    </xf>
    <xf numFmtId="0" fontId="27" fillId="6" borderId="1" xfId="0" applyFont="1" applyFill="1" applyBorder="1" applyAlignment="1" applyProtection="1">
      <alignment horizontal="center" vertical="center" wrapText="1"/>
      <protection locked="0" hidden="1"/>
    </xf>
    <xf numFmtId="0" fontId="31" fillId="0" borderId="1" xfId="0" applyFont="1" applyBorder="1" applyAlignment="1" applyProtection="1">
      <alignment horizontal="left" vertical="center" wrapText="1"/>
      <protection hidden="1"/>
    </xf>
    <xf numFmtId="0" fontId="47" fillId="5" borderId="2" xfId="0" applyFont="1" applyFill="1" applyBorder="1" applyAlignment="1" applyProtection="1">
      <alignment horizontal="center" vertical="center" wrapText="1"/>
      <protection hidden="1"/>
    </xf>
    <xf numFmtId="0" fontId="47" fillId="5" borderId="6" xfId="0" applyFont="1" applyFill="1" applyBorder="1" applyAlignment="1" applyProtection="1">
      <alignment horizontal="center" vertical="center" wrapText="1"/>
      <protection hidden="1"/>
    </xf>
    <xf numFmtId="0" fontId="47" fillId="5" borderId="1" xfId="0" applyFont="1" applyFill="1" applyBorder="1" applyAlignment="1" applyProtection="1">
      <alignment horizontal="center" vertical="center" wrapText="1"/>
      <protection hidden="1"/>
    </xf>
    <xf numFmtId="0" fontId="26" fillId="5" borderId="1" xfId="0" applyFont="1" applyFill="1" applyBorder="1" applyAlignment="1" applyProtection="1">
      <alignment horizontal="center" vertical="center" wrapText="1"/>
      <protection hidden="1"/>
    </xf>
    <xf numFmtId="0" fontId="36" fillId="5" borderId="2" xfId="0" applyFont="1" applyFill="1" applyBorder="1" applyAlignment="1" applyProtection="1">
      <alignment horizontal="center" vertical="center" wrapText="1"/>
      <protection hidden="1"/>
    </xf>
    <xf numFmtId="0" fontId="36" fillId="5" borderId="4" xfId="0" applyFont="1" applyFill="1" applyBorder="1" applyAlignment="1" applyProtection="1">
      <alignment horizontal="center" vertical="center" wrapText="1"/>
      <protection hidden="1"/>
    </xf>
    <xf numFmtId="0" fontId="36" fillId="5" borderId="6" xfId="0" applyFont="1" applyFill="1" applyBorder="1" applyAlignment="1" applyProtection="1">
      <alignment horizontal="center" vertical="center" wrapText="1"/>
      <protection hidden="1"/>
    </xf>
    <xf numFmtId="3" fontId="38" fillId="8" borderId="14" xfId="1" applyNumberFormat="1" applyFont="1" applyFill="1" applyBorder="1" applyAlignment="1" applyProtection="1">
      <alignment horizontal="center" vertical="center"/>
      <protection hidden="1"/>
    </xf>
    <xf numFmtId="3" fontId="38" fillId="8" borderId="9" xfId="1" applyNumberFormat="1" applyFont="1" applyFill="1" applyBorder="1" applyAlignment="1" applyProtection="1">
      <alignment horizontal="center" vertical="center"/>
      <protection hidden="1"/>
    </xf>
    <xf numFmtId="3" fontId="38" fillId="8" borderId="15" xfId="1" applyNumberFormat="1" applyFont="1" applyFill="1" applyBorder="1" applyAlignment="1" applyProtection="1">
      <alignment horizontal="center" vertical="center"/>
      <protection hidden="1"/>
    </xf>
    <xf numFmtId="3" fontId="38" fillId="8" borderId="12" xfId="1" applyNumberFormat="1" applyFont="1" applyFill="1" applyBorder="1" applyAlignment="1" applyProtection="1">
      <alignment horizontal="center" vertical="center"/>
      <protection hidden="1"/>
    </xf>
    <xf numFmtId="3" fontId="38" fillId="8" borderId="10" xfId="1" applyNumberFormat="1" applyFont="1" applyFill="1" applyBorder="1" applyAlignment="1" applyProtection="1">
      <alignment horizontal="center" vertical="center"/>
      <protection hidden="1"/>
    </xf>
    <xf numFmtId="3" fontId="38" fillId="8" borderId="13" xfId="1" applyNumberFormat="1" applyFont="1" applyFill="1" applyBorder="1" applyAlignment="1" applyProtection="1">
      <alignment horizontal="center" vertical="center"/>
      <protection hidden="1"/>
    </xf>
    <xf numFmtId="0" fontId="39" fillId="6" borderId="1" xfId="0" applyFont="1" applyFill="1" applyBorder="1" applyAlignment="1" applyProtection="1">
      <alignment horizontal="center" vertical="center" wrapText="1"/>
      <protection locked="0" hidden="1"/>
    </xf>
    <xf numFmtId="0" fontId="31" fillId="0" borderId="1" xfId="0" applyFont="1" applyFill="1" applyBorder="1" applyAlignment="1" applyProtection="1">
      <alignment horizontal="center" vertical="center" wrapText="1"/>
      <protection hidden="1"/>
    </xf>
    <xf numFmtId="0" fontId="31" fillId="10" borderId="1" xfId="0" applyFont="1" applyFill="1" applyBorder="1" applyAlignment="1" applyProtection="1">
      <alignment horizontal="center" vertical="center" wrapText="1"/>
      <protection hidden="1"/>
    </xf>
    <xf numFmtId="0" fontId="38" fillId="4" borderId="1" xfId="0" applyFont="1" applyFill="1" applyBorder="1" applyAlignment="1" applyProtection="1">
      <alignment horizontal="left" vertical="center" wrapText="1"/>
      <protection hidden="1"/>
    </xf>
    <xf numFmtId="0" fontId="63" fillId="10" borderId="1" xfId="0" applyNumberFormat="1" applyFont="1" applyFill="1" applyBorder="1" applyAlignment="1" applyProtection="1">
      <alignment horizontal="center" vertical="center" wrapText="1"/>
      <protection hidden="1"/>
    </xf>
    <xf numFmtId="0" fontId="39" fillId="10" borderId="1" xfId="0" applyFont="1" applyFill="1" applyBorder="1" applyAlignment="1" applyProtection="1">
      <alignment horizontal="center" vertical="center" wrapText="1"/>
      <protection hidden="1"/>
    </xf>
    <xf numFmtId="0" fontId="31" fillId="4" borderId="1" xfId="0" applyFont="1" applyFill="1" applyBorder="1" applyAlignment="1" applyProtection="1">
      <alignment horizontal="left" vertical="center" wrapText="1"/>
      <protection hidden="1"/>
    </xf>
    <xf numFmtId="0" fontId="8" fillId="3" borderId="1" xfId="2" applyFont="1" applyFill="1" applyBorder="1" applyAlignment="1" applyProtection="1">
      <alignment horizontal="left" vertical="center" wrapText="1"/>
      <protection hidden="1"/>
    </xf>
    <xf numFmtId="0" fontId="38" fillId="0" borderId="1" xfId="0" applyFont="1" applyBorder="1" applyAlignment="1" applyProtection="1">
      <alignment horizontal="left" vertical="center" wrapText="1"/>
      <protection hidden="1"/>
    </xf>
    <xf numFmtId="0" fontId="26" fillId="6" borderId="1" xfId="0" applyFont="1" applyFill="1" applyBorder="1" applyAlignment="1" applyProtection="1">
      <alignment horizontal="left" vertical="center" wrapText="1"/>
      <protection locked="0" hidden="1"/>
    </xf>
    <xf numFmtId="0" fontId="31" fillId="0" borderId="1" xfId="0" applyFont="1" applyFill="1" applyBorder="1" applyAlignment="1" applyProtection="1">
      <alignment horizontal="left" vertical="center" wrapText="1"/>
      <protection hidden="1"/>
    </xf>
    <xf numFmtId="0" fontId="31" fillId="0" borderId="1" xfId="0" applyFont="1" applyBorder="1" applyAlignment="1" applyProtection="1">
      <alignment horizontal="left" wrapText="1"/>
      <protection hidden="1"/>
    </xf>
    <xf numFmtId="0" fontId="31" fillId="12" borderId="2" xfId="0" applyFont="1" applyFill="1" applyBorder="1" applyAlignment="1" applyProtection="1">
      <alignment horizontal="center" vertical="center" wrapText="1"/>
      <protection locked="0" hidden="1"/>
    </xf>
    <xf numFmtId="0" fontId="31" fillId="12" borderId="4" xfId="0" applyFont="1" applyFill="1" applyBorder="1" applyAlignment="1" applyProtection="1">
      <alignment horizontal="center" vertical="center" wrapText="1"/>
      <protection locked="0" hidden="1"/>
    </xf>
    <xf numFmtId="0" fontId="31" fillId="12" borderId="6" xfId="0" applyFont="1" applyFill="1" applyBorder="1" applyAlignment="1" applyProtection="1">
      <alignment horizontal="center" vertical="center" wrapText="1"/>
      <protection locked="0" hidden="1"/>
    </xf>
    <xf numFmtId="0" fontId="39" fillId="4" borderId="0" xfId="0" applyFont="1" applyFill="1" applyBorder="1" applyAlignment="1" applyProtection="1">
      <alignment horizontal="center" vertical="center" wrapText="1"/>
      <protection hidden="1"/>
    </xf>
    <xf numFmtId="0" fontId="39" fillId="0" borderId="0" xfId="0" applyFont="1" applyBorder="1" applyAlignment="1" applyProtection="1">
      <alignment horizontal="center" vertical="center" wrapText="1"/>
      <protection hidden="1"/>
    </xf>
    <xf numFmtId="0" fontId="27" fillId="6" borderId="1" xfId="0" applyFont="1" applyFill="1" applyBorder="1" applyAlignment="1" applyProtection="1">
      <alignment horizontal="left" vertical="center" wrapText="1"/>
      <protection locked="0" hidden="1"/>
    </xf>
    <xf numFmtId="0" fontId="31" fillId="6" borderId="1" xfId="0" applyFont="1" applyFill="1" applyBorder="1" applyAlignment="1" applyProtection="1">
      <alignment horizontal="left" vertical="center" wrapText="1"/>
      <protection locked="0" hidden="1"/>
    </xf>
    <xf numFmtId="0" fontId="31" fillId="3" borderId="0" xfId="0" applyFont="1" applyFill="1" applyBorder="1" applyAlignment="1" applyProtection="1">
      <alignment horizontal="center" vertical="center" wrapText="1"/>
      <protection hidden="1"/>
    </xf>
    <xf numFmtId="0" fontId="27" fillId="3" borderId="0" xfId="0" applyFont="1" applyFill="1" applyBorder="1" applyAlignment="1" applyProtection="1">
      <alignment horizontal="center" vertical="center" wrapText="1"/>
      <protection hidden="1"/>
    </xf>
    <xf numFmtId="0" fontId="50" fillId="0" borderId="0" xfId="0" applyFont="1" applyBorder="1" applyAlignment="1" applyProtection="1">
      <alignment horizontal="center" vertical="center" wrapText="1"/>
      <protection hidden="1"/>
    </xf>
    <xf numFmtId="0" fontId="31" fillId="0" borderId="0" xfId="0" applyFont="1" applyFill="1" applyBorder="1" applyAlignment="1" applyProtection="1">
      <alignment horizontal="center" vertical="center" wrapText="1"/>
      <protection hidden="1"/>
    </xf>
    <xf numFmtId="0" fontId="31" fillId="10" borderId="2" xfId="0" applyFont="1" applyFill="1" applyBorder="1" applyAlignment="1" applyProtection="1">
      <alignment horizontal="center" vertical="center" wrapText="1"/>
      <protection hidden="1"/>
    </xf>
    <xf numFmtId="0" fontId="31" fillId="10" borderId="6" xfId="0" applyFont="1" applyFill="1" applyBorder="1" applyAlignment="1" applyProtection="1">
      <alignment horizontal="center" vertical="center" wrapText="1"/>
      <protection hidden="1"/>
    </xf>
    <xf numFmtId="0" fontId="31" fillId="4" borderId="2" xfId="0" applyFont="1" applyFill="1" applyBorder="1" applyAlignment="1" applyProtection="1">
      <alignment horizontal="left" vertical="center" wrapText="1"/>
      <protection hidden="1"/>
    </xf>
    <xf numFmtId="0" fontId="31" fillId="4" borderId="6" xfId="0" applyFont="1" applyFill="1" applyBorder="1" applyAlignment="1" applyProtection="1">
      <alignment horizontal="left" vertical="center" wrapText="1"/>
      <protection hidden="1"/>
    </xf>
    <xf numFmtId="0" fontId="40" fillId="5" borderId="1" xfId="0" applyFont="1" applyFill="1" applyBorder="1" applyAlignment="1" applyProtection="1">
      <alignment horizontal="center" vertical="center" wrapText="1"/>
      <protection hidden="1"/>
    </xf>
    <xf numFmtId="0" fontId="63" fillId="6" borderId="1" xfId="0" applyNumberFormat="1" applyFont="1" applyFill="1" applyBorder="1" applyAlignment="1" applyProtection="1">
      <alignment horizontal="left" vertical="center" wrapText="1"/>
      <protection locked="0" hidden="1"/>
    </xf>
    <xf numFmtId="0" fontId="31" fillId="10" borderId="4" xfId="0" applyFont="1" applyFill="1" applyBorder="1" applyAlignment="1" applyProtection="1">
      <alignment horizontal="center" vertical="center" wrapText="1"/>
      <protection hidden="1"/>
    </xf>
    <xf numFmtId="0" fontId="38" fillId="0" borderId="1" xfId="0" applyFont="1" applyFill="1" applyBorder="1" applyAlignment="1" applyProtection="1">
      <alignment horizontal="center" vertical="center" wrapText="1"/>
      <protection hidden="1"/>
    </xf>
    <xf numFmtId="0" fontId="64" fillId="13" borderId="7" xfId="0" applyFont="1" applyFill="1" applyBorder="1" applyAlignment="1">
      <alignment horizontal="center" vertical="center"/>
    </xf>
    <xf numFmtId="0" fontId="64" fillId="13" borderId="11" xfId="0" applyFont="1" applyFill="1" applyBorder="1" applyAlignment="1">
      <alignment horizontal="center" vertical="center"/>
    </xf>
    <xf numFmtId="0" fontId="64" fillId="13" borderId="3" xfId="0" applyFont="1" applyFill="1" applyBorder="1" applyAlignment="1">
      <alignment horizontal="center" vertical="center"/>
    </xf>
    <xf numFmtId="0" fontId="35" fillId="0" borderId="5" xfId="0" applyFont="1" applyBorder="1" applyAlignment="1">
      <alignment horizontal="center" vertical="center"/>
    </xf>
    <xf numFmtId="0" fontId="64" fillId="13" borderId="7" xfId="0" applyFont="1" applyFill="1" applyBorder="1" applyAlignment="1" applyProtection="1">
      <alignment horizontal="center" vertical="center"/>
      <protection hidden="1"/>
    </xf>
    <xf numFmtId="0" fontId="64" fillId="13" borderId="11" xfId="0" applyFont="1" applyFill="1" applyBorder="1" applyAlignment="1" applyProtection="1">
      <alignment horizontal="center" vertical="center"/>
      <protection hidden="1"/>
    </xf>
    <xf numFmtId="0" fontId="64" fillId="13" borderId="3" xfId="0" applyFont="1" applyFill="1" applyBorder="1" applyAlignment="1" applyProtection="1">
      <alignment horizontal="center" vertical="center"/>
      <protection hidden="1"/>
    </xf>
  </cellXfs>
  <cellStyles count="4">
    <cellStyle name="Ênfase1" xfId="1" builtinId="29"/>
    <cellStyle name="Normal" xfId="0" builtinId="0"/>
    <cellStyle name="Normal 2" xfId="2"/>
    <cellStyle name="Porcentagem"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390526</xdr:colOff>
      <xdr:row>0</xdr:row>
      <xdr:rowOff>39144</xdr:rowOff>
    </xdr:from>
    <xdr:to>
      <xdr:col>21</xdr:col>
      <xdr:colOff>571500</xdr:colOff>
      <xdr:row>46</xdr:row>
      <xdr:rowOff>0</xdr:rowOff>
    </xdr:to>
    <xdr:sp macro="" textlink="">
      <xdr:nvSpPr>
        <xdr:cNvPr id="2" name="CaixaDeTexto 1"/>
        <xdr:cNvSpPr txBox="1"/>
      </xdr:nvSpPr>
      <xdr:spPr>
        <a:xfrm>
          <a:off x="390526" y="39144"/>
          <a:ext cx="13059296" cy="716332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lnSpc>
              <a:spcPts val="1000"/>
            </a:lnSpc>
          </a:pPr>
          <a:endParaRPr lang="pt-BR" sz="1800">
            <a:solidFill>
              <a:srgbClr val="FF0000"/>
            </a:solidFill>
            <a:latin typeface="Arial" pitchFamily="34" charset="0"/>
            <a:cs typeface="Arial" pitchFamily="34" charset="0"/>
          </a:endParaRPr>
        </a:p>
        <a:p>
          <a:pPr algn="ctr">
            <a:lnSpc>
              <a:spcPts val="1000"/>
            </a:lnSpc>
          </a:pPr>
          <a:endParaRPr lang="pt-BR" sz="1800">
            <a:solidFill>
              <a:srgbClr val="FF0000"/>
            </a:solidFill>
            <a:latin typeface="Arial" pitchFamily="34" charset="0"/>
            <a:cs typeface="Arial" pitchFamily="34" charset="0"/>
          </a:endParaRPr>
        </a:p>
        <a:p>
          <a:pPr marL="0" marR="0" indent="0" algn="ctr" defTabSz="914400" eaLnBrk="1" fontAlgn="auto" latinLnBrk="0" hangingPunct="1">
            <a:lnSpc>
              <a:spcPts val="900"/>
            </a:lnSpc>
            <a:spcBef>
              <a:spcPts val="0"/>
            </a:spcBef>
            <a:spcAft>
              <a:spcPts val="0"/>
            </a:spcAft>
            <a:buClrTx/>
            <a:buSzTx/>
            <a:buFontTx/>
            <a:buNone/>
            <a:tabLst/>
            <a:defRPr/>
          </a:pPr>
          <a:r>
            <a:rPr lang="pt-BR" sz="2800" b="1" baseline="0">
              <a:solidFill>
                <a:srgbClr val="FF0000"/>
              </a:solidFill>
              <a:latin typeface="Arial" pitchFamily="34" charset="0"/>
              <a:ea typeface="+mn-ea"/>
              <a:cs typeface="Arial" pitchFamily="34" charset="0"/>
            </a:rPr>
            <a:t>IMPORTANTE: </a:t>
          </a:r>
        </a:p>
        <a:p>
          <a:pPr marL="0" marR="0" indent="0" algn="just" defTabSz="914400" eaLnBrk="1" fontAlgn="auto" latinLnBrk="0" hangingPunct="1">
            <a:lnSpc>
              <a:spcPts val="6700"/>
            </a:lnSpc>
            <a:spcBef>
              <a:spcPts val="0"/>
            </a:spcBef>
            <a:spcAft>
              <a:spcPts val="600"/>
            </a:spcAft>
            <a:buClrTx/>
            <a:buSzTx/>
            <a:buFontTx/>
            <a:buNone/>
            <a:tabLst/>
            <a:defRPr/>
          </a:pPr>
          <a:r>
            <a:rPr lang="pt-BR" sz="1700" b="1" baseline="0">
              <a:solidFill>
                <a:srgbClr val="FF0000"/>
              </a:solidFill>
              <a:latin typeface="Arial" pitchFamily="34" charset="0"/>
              <a:ea typeface="+mn-ea"/>
              <a:cs typeface="Arial" pitchFamily="34" charset="0"/>
            </a:rPr>
            <a:t>Informações sobre o envio do arquivo:</a:t>
          </a:r>
        </a:p>
        <a:p>
          <a:pPr marL="0" marR="0" indent="0" algn="just" defTabSz="914400" eaLnBrk="1" fontAlgn="auto" latinLnBrk="0" hangingPunct="1">
            <a:lnSpc>
              <a:spcPts val="2400"/>
            </a:lnSpc>
            <a:spcBef>
              <a:spcPts val="0"/>
            </a:spcBef>
            <a:spcAft>
              <a:spcPts val="600"/>
            </a:spcAft>
            <a:buClrTx/>
            <a:buSzTx/>
            <a:buFontTx/>
            <a:buNone/>
            <a:tabLst/>
            <a:defRPr/>
          </a:pPr>
          <a:r>
            <a:rPr lang="pt-BR" sz="1500" baseline="0">
              <a:solidFill>
                <a:schemeClr val="dk1"/>
              </a:solidFill>
              <a:latin typeface="Arial" pitchFamily="34" charset="0"/>
              <a:ea typeface="+mn-ea"/>
              <a:cs typeface="Arial" pitchFamily="34" charset="0"/>
            </a:rPr>
            <a:t>	- </a:t>
          </a:r>
          <a:r>
            <a:rPr lang="pt-BR" sz="1500" b="1" baseline="0">
              <a:solidFill>
                <a:srgbClr val="FF0000"/>
              </a:solidFill>
              <a:latin typeface="Arial" pitchFamily="34" charset="0"/>
              <a:ea typeface="+mn-ea"/>
              <a:cs typeface="Arial" pitchFamily="34" charset="0"/>
            </a:rPr>
            <a:t>OBRIGATORIAMENTE,</a:t>
          </a:r>
          <a:r>
            <a:rPr lang="pt-BR" sz="1500" baseline="0">
              <a:solidFill>
                <a:srgbClr val="FF0000"/>
              </a:solidFill>
              <a:latin typeface="Arial" pitchFamily="34" charset="0"/>
              <a:ea typeface="+mn-ea"/>
              <a:cs typeface="Arial" pitchFamily="34" charset="0"/>
            </a:rPr>
            <a:t> a planilha deve ser salva e anexada no sistema do PMVA no </a:t>
          </a:r>
          <a:r>
            <a:rPr lang="pt-BR" sz="1500" b="1" baseline="0">
              <a:solidFill>
                <a:srgbClr val="FF0000"/>
              </a:solidFill>
              <a:latin typeface="Arial" pitchFamily="34" charset="0"/>
              <a:ea typeface="+mn-ea"/>
              <a:cs typeface="Arial" pitchFamily="34" charset="0"/>
            </a:rPr>
            <a:t>formato Excel </a:t>
          </a:r>
          <a:r>
            <a:rPr lang="pt-BR" sz="1500" baseline="0">
              <a:solidFill>
                <a:schemeClr val="dk1"/>
              </a:solidFill>
              <a:latin typeface="Arial" pitchFamily="34" charset="0"/>
              <a:ea typeface="+mn-ea"/>
              <a:cs typeface="Arial" pitchFamily="34" charset="0"/>
            </a:rPr>
            <a:t>(.XLS ou .XLSX). Ela possui fórmulas que automatizam a apuração do preenchimento e para que possamos acessar o resultado não pode estar em PDF. Caso queira anexar </a:t>
          </a:r>
          <a:r>
            <a:rPr lang="pt-BR" sz="1500" b="0" baseline="0">
              <a:solidFill>
                <a:schemeClr val="dk1"/>
              </a:solidFill>
              <a:latin typeface="Arial" pitchFamily="34" charset="0"/>
              <a:ea typeface="+mn-ea"/>
              <a:cs typeface="Arial" pitchFamily="34" charset="0"/>
            </a:rPr>
            <a:t>em PDF para preservar o conteúdo</a:t>
          </a:r>
          <a:r>
            <a:rPr lang="pt-BR" sz="1500" baseline="0">
              <a:solidFill>
                <a:schemeClr val="dk1"/>
              </a:solidFill>
              <a:latin typeface="Arial" pitchFamily="34" charset="0"/>
              <a:ea typeface="+mn-ea"/>
              <a:cs typeface="Arial" pitchFamily="34" charset="0"/>
            </a:rPr>
            <a:t>, anexe 2 arquivos, em PDF </a:t>
          </a:r>
          <a:r>
            <a:rPr lang="pt-BR" sz="1500" b="1" baseline="0">
              <a:solidFill>
                <a:schemeClr val="dk1"/>
              </a:solidFill>
              <a:latin typeface="Arial" pitchFamily="34" charset="0"/>
              <a:ea typeface="+mn-ea"/>
              <a:cs typeface="Arial" pitchFamily="34" charset="0"/>
            </a:rPr>
            <a:t>e</a:t>
          </a:r>
          <a:r>
            <a:rPr lang="pt-BR" sz="1500" baseline="0">
              <a:solidFill>
                <a:schemeClr val="dk1"/>
              </a:solidFill>
              <a:latin typeface="Arial" pitchFamily="34" charset="0"/>
              <a:ea typeface="+mn-ea"/>
              <a:cs typeface="Arial" pitchFamily="34" charset="0"/>
            </a:rPr>
            <a:t> EXCEL selecionando 2 vezes a tarefa </a:t>
          </a:r>
          <a:r>
            <a:rPr lang="pt-BR" sz="1500" b="1" baseline="0">
              <a:solidFill>
                <a:schemeClr val="dk1"/>
              </a:solidFill>
              <a:latin typeface="Arial" pitchFamily="34" charset="0"/>
              <a:ea typeface="+mn-ea"/>
              <a:cs typeface="Arial" pitchFamily="34" charset="0"/>
            </a:rPr>
            <a:t>"Banco de dados (planilha PMVA)"</a:t>
          </a:r>
          <a:r>
            <a:rPr lang="pt-BR" sz="1500" baseline="0">
              <a:solidFill>
                <a:schemeClr val="dk1"/>
              </a:solidFill>
              <a:latin typeface="Arial" pitchFamily="34" charset="0"/>
              <a:ea typeface="+mn-ea"/>
              <a:cs typeface="Arial" pitchFamily="34" charset="0"/>
            </a:rPr>
            <a:t> no sistema.</a:t>
          </a:r>
        </a:p>
        <a:p>
          <a:pPr marL="0" marR="0" indent="0" algn="just" defTabSz="914400" eaLnBrk="1" fontAlgn="auto" latinLnBrk="0" hangingPunct="1">
            <a:lnSpc>
              <a:spcPts val="900"/>
            </a:lnSpc>
            <a:spcBef>
              <a:spcPts val="0"/>
            </a:spcBef>
            <a:spcAft>
              <a:spcPts val="0"/>
            </a:spcAft>
            <a:buClrTx/>
            <a:buSzTx/>
            <a:buFontTx/>
            <a:buNone/>
            <a:tabLst/>
            <a:defRPr/>
          </a:pPr>
          <a:endParaRPr lang="pt-BR" sz="1400" baseline="0">
            <a:solidFill>
              <a:schemeClr val="dk1"/>
            </a:solidFill>
            <a:latin typeface="Arial" pitchFamily="34" charset="0"/>
            <a:ea typeface="+mn-ea"/>
            <a:cs typeface="Arial" pitchFamily="34" charset="0"/>
          </a:endParaRPr>
        </a:p>
        <a:p>
          <a:pPr marL="0" marR="0" indent="0" defTabSz="914400" eaLnBrk="1" fontAlgn="auto" latinLnBrk="0" hangingPunct="1">
            <a:lnSpc>
              <a:spcPts val="800"/>
            </a:lnSpc>
            <a:spcBef>
              <a:spcPts val="0"/>
            </a:spcBef>
            <a:spcAft>
              <a:spcPts val="0"/>
            </a:spcAft>
            <a:buClrTx/>
            <a:buSzTx/>
            <a:buFontTx/>
            <a:buNone/>
            <a:tabLst/>
            <a:defRPr/>
          </a:pPr>
          <a:endParaRPr lang="pt-BR" sz="1400" baseline="0">
            <a:solidFill>
              <a:schemeClr val="dk1"/>
            </a:solidFill>
            <a:latin typeface="Arial" pitchFamily="34" charset="0"/>
            <a:ea typeface="+mn-ea"/>
            <a:cs typeface="Arial" pitchFamily="34" charset="0"/>
          </a:endParaRPr>
        </a:p>
        <a:p>
          <a:pPr marL="0" marR="0" indent="0" defTabSz="914400" eaLnBrk="1" fontAlgn="auto" latinLnBrk="0" hangingPunct="1">
            <a:lnSpc>
              <a:spcPts val="800"/>
            </a:lnSpc>
            <a:spcBef>
              <a:spcPts val="0"/>
            </a:spcBef>
            <a:spcAft>
              <a:spcPts val="0"/>
            </a:spcAft>
            <a:buClrTx/>
            <a:buSzTx/>
            <a:buFontTx/>
            <a:buNone/>
            <a:tabLst/>
            <a:defRPr/>
          </a:pPr>
          <a:endParaRPr lang="pt-BR" sz="1400" baseline="0">
            <a:solidFill>
              <a:schemeClr val="dk1"/>
            </a:solidFill>
            <a:latin typeface="Arial" pitchFamily="34" charset="0"/>
            <a:ea typeface="+mn-ea"/>
            <a:cs typeface="Arial" pitchFamily="34" charset="0"/>
          </a:endParaRPr>
        </a:p>
        <a:p>
          <a:pPr marL="0" marR="0" indent="0" defTabSz="914400" eaLnBrk="1" fontAlgn="auto" latinLnBrk="0" hangingPunct="1">
            <a:lnSpc>
              <a:spcPts val="800"/>
            </a:lnSpc>
            <a:spcBef>
              <a:spcPts val="0"/>
            </a:spcBef>
            <a:spcAft>
              <a:spcPts val="0"/>
            </a:spcAft>
            <a:buClrTx/>
            <a:buSzTx/>
            <a:buFontTx/>
            <a:buNone/>
            <a:tabLst/>
            <a:defRPr/>
          </a:pPr>
          <a:endParaRPr lang="pt-BR" sz="1400" baseline="0">
            <a:solidFill>
              <a:schemeClr val="dk1"/>
            </a:solidFill>
            <a:latin typeface="Arial" pitchFamily="34" charset="0"/>
            <a:ea typeface="+mn-ea"/>
            <a:cs typeface="Arial" pitchFamily="34" charset="0"/>
          </a:endParaRPr>
        </a:p>
        <a:p>
          <a:pPr marL="0" marR="0" indent="0" defTabSz="914400" eaLnBrk="1" fontAlgn="auto" latinLnBrk="0" hangingPunct="1">
            <a:lnSpc>
              <a:spcPts val="800"/>
            </a:lnSpc>
            <a:spcBef>
              <a:spcPts val="0"/>
            </a:spcBef>
            <a:spcAft>
              <a:spcPts val="0"/>
            </a:spcAft>
            <a:buClrTx/>
            <a:buSzTx/>
            <a:buFontTx/>
            <a:buNone/>
            <a:tabLst/>
            <a:defRPr/>
          </a:pPr>
          <a:endParaRPr lang="pt-BR" sz="1400" baseline="0">
            <a:solidFill>
              <a:schemeClr val="dk1"/>
            </a:solidFill>
            <a:latin typeface="Arial" pitchFamily="34" charset="0"/>
            <a:ea typeface="+mn-ea"/>
            <a:cs typeface="Arial" pitchFamily="34" charset="0"/>
          </a:endParaRPr>
        </a:p>
        <a:p>
          <a:pPr marL="0" marR="0" indent="0" defTabSz="914400" eaLnBrk="1" fontAlgn="auto" latinLnBrk="0" hangingPunct="1">
            <a:lnSpc>
              <a:spcPts val="900"/>
            </a:lnSpc>
            <a:spcBef>
              <a:spcPts val="0"/>
            </a:spcBef>
            <a:spcAft>
              <a:spcPts val="0"/>
            </a:spcAft>
            <a:buClrTx/>
            <a:buSzTx/>
            <a:buFontTx/>
            <a:buNone/>
            <a:tabLst/>
            <a:defRPr/>
          </a:pPr>
          <a:endParaRPr lang="pt-BR" sz="1400" baseline="0">
            <a:solidFill>
              <a:schemeClr val="dk1"/>
            </a:solidFill>
            <a:latin typeface="Arial" pitchFamily="34" charset="0"/>
            <a:ea typeface="+mn-ea"/>
            <a:cs typeface="Arial" pitchFamily="34" charset="0"/>
          </a:endParaRPr>
        </a:p>
        <a:p>
          <a:pPr marL="0" marR="0" indent="0" defTabSz="914400" eaLnBrk="1" fontAlgn="auto" latinLnBrk="0" hangingPunct="1">
            <a:lnSpc>
              <a:spcPts val="800"/>
            </a:lnSpc>
            <a:spcBef>
              <a:spcPts val="0"/>
            </a:spcBef>
            <a:spcAft>
              <a:spcPts val="0"/>
            </a:spcAft>
            <a:buClrTx/>
            <a:buSzTx/>
            <a:buFontTx/>
            <a:buNone/>
            <a:tabLst/>
            <a:defRPr/>
          </a:pPr>
          <a:endParaRPr lang="pt-BR" sz="1400" baseline="0">
            <a:solidFill>
              <a:schemeClr val="dk1"/>
            </a:solidFill>
            <a:latin typeface="Arial" pitchFamily="34" charset="0"/>
            <a:ea typeface="+mn-ea"/>
            <a:cs typeface="Arial" pitchFamily="34" charset="0"/>
          </a:endParaRPr>
        </a:p>
        <a:p>
          <a:pPr marL="0" marR="0" indent="0" defTabSz="914400" eaLnBrk="1" fontAlgn="auto" latinLnBrk="0" hangingPunct="1">
            <a:lnSpc>
              <a:spcPts val="700"/>
            </a:lnSpc>
            <a:spcBef>
              <a:spcPts val="0"/>
            </a:spcBef>
            <a:spcAft>
              <a:spcPts val="0"/>
            </a:spcAft>
            <a:buClrTx/>
            <a:buSzTx/>
            <a:buFontTx/>
            <a:buNone/>
            <a:tabLst/>
            <a:defRPr/>
          </a:pPr>
          <a:endParaRPr lang="pt-BR" sz="1400" baseline="0">
            <a:solidFill>
              <a:schemeClr val="dk1"/>
            </a:solidFill>
            <a:latin typeface="Arial" pitchFamily="34" charset="0"/>
            <a:ea typeface="+mn-ea"/>
            <a:cs typeface="Arial" pitchFamily="34" charset="0"/>
          </a:endParaRPr>
        </a:p>
        <a:p>
          <a:pPr marL="0" marR="0" indent="0" defTabSz="914400" eaLnBrk="1" fontAlgn="auto" latinLnBrk="0" hangingPunct="1">
            <a:lnSpc>
              <a:spcPts val="700"/>
            </a:lnSpc>
            <a:spcBef>
              <a:spcPts val="0"/>
            </a:spcBef>
            <a:spcAft>
              <a:spcPts val="0"/>
            </a:spcAft>
            <a:buClrTx/>
            <a:buSzTx/>
            <a:buFontTx/>
            <a:buNone/>
            <a:tabLst/>
            <a:defRPr/>
          </a:pPr>
          <a:endParaRPr lang="pt-BR" sz="1400" baseline="0">
            <a:solidFill>
              <a:schemeClr val="dk1"/>
            </a:solidFill>
            <a:latin typeface="Arial" pitchFamily="34" charset="0"/>
            <a:ea typeface="+mn-ea"/>
            <a:cs typeface="Arial" pitchFamily="34" charset="0"/>
          </a:endParaRPr>
        </a:p>
        <a:p>
          <a:pPr marL="0" marR="0" indent="0" defTabSz="914400" eaLnBrk="1" fontAlgn="auto" latinLnBrk="0" hangingPunct="1">
            <a:lnSpc>
              <a:spcPts val="700"/>
            </a:lnSpc>
            <a:spcBef>
              <a:spcPts val="0"/>
            </a:spcBef>
            <a:spcAft>
              <a:spcPts val="0"/>
            </a:spcAft>
            <a:buClrTx/>
            <a:buSzTx/>
            <a:buFontTx/>
            <a:buNone/>
            <a:tabLst/>
            <a:defRPr/>
          </a:pPr>
          <a:endParaRPr lang="pt-BR" sz="1400" baseline="0">
            <a:solidFill>
              <a:schemeClr val="dk1"/>
            </a:solidFill>
            <a:latin typeface="Arial" pitchFamily="34" charset="0"/>
            <a:ea typeface="+mn-ea"/>
            <a:cs typeface="Arial" pitchFamily="34" charset="0"/>
          </a:endParaRPr>
        </a:p>
        <a:p>
          <a:pPr>
            <a:lnSpc>
              <a:spcPts val="6700"/>
            </a:lnSpc>
            <a:spcAft>
              <a:spcPts val="600"/>
            </a:spcAft>
          </a:pPr>
          <a:r>
            <a:rPr lang="pt-BR" sz="1700" b="1" baseline="0">
              <a:solidFill>
                <a:srgbClr val="FF0000"/>
              </a:solidFill>
              <a:latin typeface="Arial" pitchFamily="34" charset="0"/>
              <a:cs typeface="Arial" pitchFamily="34" charset="0"/>
            </a:rPr>
            <a:t>Informações sobre o preenchimento:</a:t>
          </a:r>
        </a:p>
        <a:p>
          <a:pPr>
            <a:lnSpc>
              <a:spcPct val="150000"/>
            </a:lnSpc>
            <a:spcAft>
              <a:spcPts val="600"/>
            </a:spcAft>
          </a:pPr>
          <a:r>
            <a:rPr lang="pt-BR" sz="1500" baseline="0">
              <a:latin typeface="Arial" pitchFamily="34" charset="0"/>
              <a:cs typeface="Arial" pitchFamily="34" charset="0"/>
            </a:rPr>
            <a:t>           </a:t>
          </a:r>
          <a:r>
            <a:rPr lang="pt-BR" sz="1500">
              <a:latin typeface="Arial" pitchFamily="34" charset="0"/>
              <a:cs typeface="Arial" pitchFamily="34" charset="0"/>
            </a:rPr>
            <a:t>-</a:t>
          </a:r>
          <a:r>
            <a:rPr lang="pt-BR" sz="1500" baseline="0">
              <a:latin typeface="Arial" pitchFamily="34" charset="0"/>
              <a:cs typeface="Arial" pitchFamily="34" charset="0"/>
            </a:rPr>
            <a:t> Se a informação solicitada for zero, ou seja, </a:t>
          </a:r>
          <a:r>
            <a:rPr lang="pt-BR" sz="1500" b="1" baseline="0">
              <a:latin typeface="Arial" pitchFamily="34" charset="0"/>
              <a:cs typeface="Arial" pitchFamily="34" charset="0"/>
            </a:rPr>
            <a:t>não existe ocorrência</a:t>
          </a:r>
          <a:r>
            <a:rPr lang="pt-BR" sz="1500" baseline="0">
              <a:latin typeface="Arial" pitchFamily="34" charset="0"/>
              <a:cs typeface="Arial" pitchFamily="34" charset="0"/>
            </a:rPr>
            <a:t>, preencha o campo com o </a:t>
          </a:r>
          <a:r>
            <a:rPr lang="pt-BR" sz="1500" b="1" baseline="0">
              <a:latin typeface="Arial" pitchFamily="34" charset="0"/>
              <a:cs typeface="Arial" pitchFamily="34" charset="0"/>
            </a:rPr>
            <a:t>número 0</a:t>
          </a:r>
          <a:r>
            <a:rPr lang="pt-BR" sz="1500" baseline="0">
              <a:latin typeface="Arial" pitchFamily="34" charset="0"/>
              <a:cs typeface="Arial" pitchFamily="34" charset="0"/>
            </a:rPr>
            <a:t>. Caso vc desconheça a informação pq não tem levantamento feito para ela, deixe o campo em branco.</a:t>
          </a:r>
        </a:p>
        <a:p>
          <a:pPr>
            <a:lnSpc>
              <a:spcPct val="150000"/>
            </a:lnSpc>
            <a:spcAft>
              <a:spcPts val="600"/>
            </a:spcAft>
          </a:pPr>
          <a:r>
            <a:rPr lang="pt-BR" sz="1500" baseline="0">
              <a:latin typeface="Arial" pitchFamily="34" charset="0"/>
              <a:cs typeface="Arial" pitchFamily="34" charset="0"/>
            </a:rPr>
            <a:t>           - A coluna </a:t>
          </a:r>
          <a:r>
            <a:rPr lang="pt-BR" sz="1500" b="1" baseline="0">
              <a:latin typeface="Arial" pitchFamily="34" charset="0"/>
              <a:cs typeface="Arial" pitchFamily="34" charset="0"/>
            </a:rPr>
            <a:t>"Observações" </a:t>
          </a:r>
          <a:r>
            <a:rPr lang="pt-BR" sz="1500" baseline="0">
              <a:latin typeface="Arial" pitchFamily="34" charset="0"/>
              <a:cs typeface="Arial" pitchFamily="34" charset="0"/>
            </a:rPr>
            <a:t>foi incluída para os que sentirem necessidade de acrescentar algum tipo de informação, por ex: unidade de medida, período, fonte da informação, etc.... Ela </a:t>
          </a:r>
          <a:r>
            <a:rPr lang="pt-BR" sz="1600" b="1" baseline="0">
              <a:latin typeface="Arial" pitchFamily="34" charset="0"/>
              <a:cs typeface="Arial" pitchFamily="34" charset="0"/>
            </a:rPr>
            <a:t>não</a:t>
          </a:r>
          <a:r>
            <a:rPr lang="pt-BR" sz="1500" baseline="0">
              <a:latin typeface="Arial" pitchFamily="34" charset="0"/>
              <a:cs typeface="Arial" pitchFamily="34" charset="0"/>
            </a:rPr>
            <a:t> é obrigatória e não contabilizada como "informação preenchida". Caso o espaço do campo seja insuficiente, aumente o tamanho da linha.</a:t>
          </a:r>
        </a:p>
        <a:p>
          <a:pPr>
            <a:lnSpc>
              <a:spcPts val="2000"/>
            </a:lnSpc>
            <a:spcAft>
              <a:spcPts val="600"/>
            </a:spcAft>
          </a:pPr>
          <a:r>
            <a:rPr lang="pt-BR" sz="1500" baseline="0">
              <a:latin typeface="Arial" pitchFamily="34" charset="0"/>
              <a:cs typeface="Arial" pitchFamily="34" charset="0"/>
            </a:rPr>
            <a:t>           - Embora a planilha tenha </a:t>
          </a:r>
          <a:r>
            <a:rPr lang="pt-BR" sz="1500" b="1" baseline="0">
              <a:latin typeface="Arial" pitchFamily="34" charset="0"/>
              <a:cs typeface="Arial" pitchFamily="34" charset="0"/>
            </a:rPr>
            <a:t>216</a:t>
          </a:r>
          <a:r>
            <a:rPr lang="pt-BR" sz="1500" baseline="0">
              <a:latin typeface="Arial" pitchFamily="34" charset="0"/>
              <a:cs typeface="Arial" pitchFamily="34" charset="0"/>
            </a:rPr>
            <a:t> linhas no total, como mostra a numeração na primeira coluna de cada linha, o total de informações a serem preenchidas é de </a:t>
          </a:r>
          <a:r>
            <a:rPr lang="pt-BR" sz="1500" b="1" baseline="0">
              <a:latin typeface="Arial" pitchFamily="34" charset="0"/>
              <a:cs typeface="Arial" pitchFamily="34" charset="0"/>
            </a:rPr>
            <a:t>283</a:t>
          </a:r>
          <a:r>
            <a:rPr lang="pt-BR" sz="1500" baseline="0">
              <a:latin typeface="Arial" pitchFamily="34" charset="0"/>
              <a:cs typeface="Arial" pitchFamily="34" charset="0"/>
            </a:rPr>
            <a:t>, portanto o percentual de preenchimento será calculado com base em </a:t>
          </a:r>
          <a:r>
            <a:rPr lang="pt-BR" sz="1500" b="1" baseline="0">
              <a:latin typeface="Arial" pitchFamily="34" charset="0"/>
              <a:cs typeface="Arial" pitchFamily="34" charset="0"/>
            </a:rPr>
            <a:t>283 informações</a:t>
          </a:r>
          <a:r>
            <a:rPr lang="pt-BR" sz="1500" baseline="0">
              <a:latin typeface="Arial" pitchFamily="34" charset="0"/>
              <a:cs typeface="Arial" pitchFamily="34" charset="0"/>
            </a:rPr>
            <a:t>.</a:t>
          </a:r>
        </a:p>
      </xdr:txBody>
    </xdr:sp>
    <xdr:clientData/>
  </xdr:twoCellAnchor>
  <xdr:twoCellAnchor editAs="oneCell">
    <xdr:from>
      <xdr:col>6</xdr:col>
      <xdr:colOff>504825</xdr:colOff>
      <xdr:row>14</xdr:row>
      <xdr:rowOff>85725</xdr:rowOff>
    </xdr:from>
    <xdr:to>
      <xdr:col>15</xdr:col>
      <xdr:colOff>285750</xdr:colOff>
      <xdr:row>24</xdr:row>
      <xdr:rowOff>9525</xdr:rowOff>
    </xdr:to>
    <xdr:pic>
      <xdr:nvPicPr>
        <xdr:cNvPr id="17784" name="Pictur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62425" y="2352675"/>
          <a:ext cx="5267325"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16</xdr:row>
      <xdr:rowOff>47625</xdr:rowOff>
    </xdr:from>
    <xdr:to>
      <xdr:col>3</xdr:col>
      <xdr:colOff>257175</xdr:colOff>
      <xdr:row>25</xdr:row>
      <xdr:rowOff>133350</xdr:rowOff>
    </xdr:to>
    <xdr:pic>
      <xdr:nvPicPr>
        <xdr:cNvPr id="1610" name="Imagem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2962275"/>
          <a:ext cx="5553075" cy="1543050"/>
        </a:xfrm>
        <a:prstGeom prst="rect">
          <a:avLst/>
        </a:prstGeom>
        <a:noFill/>
        <a:ln w="76200">
          <a:solidFill>
            <a:srgbClr val="FF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1">
    <tabColor rgb="FFFF0000"/>
  </sheetPr>
  <dimension ref="I25:X54"/>
  <sheetViews>
    <sheetView topLeftCell="A10" zoomScale="73" zoomScaleNormal="73" workbookViewId="0">
      <selection sqref="A1:IV65536"/>
    </sheetView>
  </sheetViews>
  <sheetFormatPr defaultRowHeight="12.75" x14ac:dyDescent="0.2"/>
  <sheetData>
    <row r="25" spans="24:24" x14ac:dyDescent="0.2">
      <c r="X25" s="7"/>
    </row>
    <row r="54" spans="9:9" x14ac:dyDescent="0.2">
      <c r="I54" s="7"/>
    </row>
  </sheetData>
  <sheetProtection selectLockedCells="1" selectUnlockedCells="1"/>
  <pageMargins left="0.511811024" right="0.511811024" top="0.78740157499999996" bottom="0.78740157499999996" header="0.31496062000000002" footer="0.31496062000000002"/>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9">
    <tabColor theme="6" tint="0.59999389629810485"/>
  </sheetPr>
  <dimension ref="A1:R73"/>
  <sheetViews>
    <sheetView showGridLines="0" topLeftCell="A32" zoomScale="77" zoomScaleNormal="77" workbookViewId="0">
      <selection activeCell="E38" sqref="E38"/>
    </sheetView>
  </sheetViews>
  <sheetFormatPr defaultColWidth="14.42578125" defaultRowHeight="15.75" customHeight="1" x14ac:dyDescent="0.2"/>
  <cols>
    <col min="1" max="1" width="12.42578125" style="223" customWidth="1"/>
    <col min="2" max="2" width="51.28515625" style="10" customWidth="1"/>
    <col min="3" max="3" width="74.140625" style="10" customWidth="1"/>
    <col min="4" max="4" width="16.42578125" style="10" customWidth="1"/>
    <col min="5" max="5" width="10.7109375" style="10" customWidth="1"/>
    <col min="6" max="6" width="31" style="10" customWidth="1"/>
    <col min="7" max="7" width="40.28515625" style="10" customWidth="1"/>
    <col min="8" max="8" width="7.85546875" style="12" hidden="1" customWidth="1"/>
    <col min="9" max="9" width="10.140625" style="10" hidden="1" customWidth="1"/>
    <col min="10" max="10" width="26.28515625" style="12" hidden="1" customWidth="1"/>
    <col min="11" max="11" width="75.42578125" style="10" hidden="1" customWidth="1"/>
    <col min="12" max="13" width="14.42578125" style="10" customWidth="1"/>
    <col min="14" max="16384" width="14.42578125" style="10"/>
  </cols>
  <sheetData>
    <row r="1" spans="1:18" s="39" customFormat="1" ht="33" hidden="1" customHeight="1" thickBot="1" x14ac:dyDescent="0.25">
      <c r="A1" s="298" t="s">
        <v>399</v>
      </c>
      <c r="B1" s="298"/>
      <c r="C1" s="298"/>
      <c r="D1" s="298"/>
      <c r="E1" s="298"/>
      <c r="F1" s="298"/>
      <c r="G1" s="125"/>
    </row>
    <row r="2" spans="1:18" s="39" customFormat="1" ht="118.5" customHeight="1" x14ac:dyDescent="0.2">
      <c r="A2" s="304" t="s">
        <v>414</v>
      </c>
      <c r="B2" s="285"/>
      <c r="C2" s="285"/>
      <c r="D2" s="285"/>
      <c r="E2" s="285"/>
      <c r="F2" s="285"/>
      <c r="G2" s="285"/>
      <c r="H2" s="72"/>
      <c r="I2" s="72"/>
      <c r="J2" s="73"/>
      <c r="K2" s="73"/>
      <c r="L2" s="73"/>
      <c r="M2" s="73"/>
      <c r="N2" s="73"/>
    </row>
    <row r="3" spans="1:18" ht="24" customHeight="1" x14ac:dyDescent="0.2">
      <c r="A3" s="392" t="s">
        <v>160</v>
      </c>
      <c r="B3" s="393"/>
      <c r="C3" s="393"/>
      <c r="D3" s="393"/>
      <c r="E3" s="393"/>
      <c r="F3" s="393"/>
      <c r="G3" s="394"/>
      <c r="H3" s="161" t="s">
        <v>176</v>
      </c>
      <c r="I3" s="203" t="s">
        <v>177</v>
      </c>
      <c r="J3" s="204"/>
      <c r="K3" s="205"/>
      <c r="L3" s="205"/>
      <c r="M3" s="205"/>
      <c r="N3" s="205"/>
      <c r="O3" s="205"/>
      <c r="Q3" s="205"/>
      <c r="R3" s="205"/>
    </row>
    <row r="4" spans="1:18" ht="41.25" customHeight="1" x14ac:dyDescent="0.2">
      <c r="A4" s="206" t="s">
        <v>65</v>
      </c>
      <c r="B4" s="307" t="s">
        <v>327</v>
      </c>
      <c r="C4" s="307"/>
      <c r="D4" s="307"/>
      <c r="E4" s="307"/>
      <c r="F4" s="307"/>
      <c r="G4" s="167" t="s">
        <v>401</v>
      </c>
      <c r="H4" s="207"/>
      <c r="I4" s="208"/>
      <c r="J4" s="204"/>
      <c r="K4" s="205"/>
      <c r="L4" s="205"/>
      <c r="M4" s="205"/>
      <c r="N4" s="205"/>
      <c r="O4" s="205"/>
      <c r="Q4" s="205"/>
      <c r="R4" s="205"/>
    </row>
    <row r="5" spans="1:18" s="196" customFormat="1" ht="27.75" customHeight="1" x14ac:dyDescent="0.25">
      <c r="A5" s="129">
        <v>162</v>
      </c>
      <c r="B5" s="387" t="s">
        <v>313</v>
      </c>
      <c r="C5" s="387"/>
      <c r="D5" s="401" t="s">
        <v>316</v>
      </c>
      <c r="E5" s="401"/>
      <c r="F5" s="401"/>
      <c r="G5" s="70"/>
      <c r="H5" s="130">
        <f>IF(OR(D5="  selecione uma opção",D5=""),0,1)</f>
        <v>1</v>
      </c>
      <c r="I5" s="128">
        <v>1</v>
      </c>
      <c r="J5" s="209"/>
      <c r="K5" s="210"/>
      <c r="L5" s="210"/>
      <c r="M5" s="210"/>
      <c r="N5" s="210"/>
      <c r="O5" s="210"/>
      <c r="Q5" s="210"/>
      <c r="R5" s="210"/>
    </row>
    <row r="6" spans="1:18" s="196" customFormat="1" ht="27.75" customHeight="1" x14ac:dyDescent="0.25">
      <c r="A6" s="129">
        <v>163</v>
      </c>
      <c r="B6" s="387" t="s">
        <v>415</v>
      </c>
      <c r="C6" s="387"/>
      <c r="D6" s="224">
        <v>0.996</v>
      </c>
      <c r="E6" s="395"/>
      <c r="F6" s="396"/>
      <c r="G6" s="70"/>
      <c r="H6" s="97">
        <f>IF(AND(D6&gt;0,D6&lt;&gt;""),1,0)</f>
        <v>1</v>
      </c>
      <c r="I6" s="20">
        <v>1</v>
      </c>
      <c r="J6" s="209" t="s">
        <v>180</v>
      </c>
      <c r="K6" s="210"/>
      <c r="L6" s="210"/>
      <c r="M6" s="210"/>
      <c r="N6" s="210"/>
      <c r="O6" s="210"/>
      <c r="P6" s="210"/>
      <c r="Q6" s="210"/>
      <c r="R6" s="210"/>
    </row>
    <row r="7" spans="1:18" s="196" customFormat="1" ht="27.75" customHeight="1" x14ac:dyDescent="0.25">
      <c r="A7" s="129">
        <v>164</v>
      </c>
      <c r="B7" s="387" t="s">
        <v>416</v>
      </c>
      <c r="C7" s="387"/>
      <c r="D7" s="224">
        <v>1</v>
      </c>
      <c r="E7" s="397"/>
      <c r="F7" s="398"/>
      <c r="G7" s="70"/>
      <c r="H7" s="97">
        <f>IF(AND(D7&gt;0,D7&lt;&gt;""),1,0)</f>
        <v>1</v>
      </c>
      <c r="I7" s="20">
        <v>1</v>
      </c>
      <c r="J7" s="209" t="s">
        <v>180</v>
      </c>
      <c r="K7" s="211" t="s">
        <v>312</v>
      </c>
      <c r="L7" s="210"/>
      <c r="M7" s="210"/>
      <c r="N7" s="210"/>
      <c r="O7" s="210"/>
      <c r="Q7" s="210"/>
      <c r="R7" s="210"/>
    </row>
    <row r="8" spans="1:18" s="196" customFormat="1" ht="27.75" customHeight="1" x14ac:dyDescent="0.25">
      <c r="A8" s="129">
        <v>165</v>
      </c>
      <c r="B8" s="387" t="s">
        <v>417</v>
      </c>
      <c r="C8" s="387"/>
      <c r="D8" s="224">
        <v>1</v>
      </c>
      <c r="E8" s="397"/>
      <c r="F8" s="398"/>
      <c r="G8" s="70"/>
      <c r="H8" s="97">
        <f>IF(AND(D8&gt;=0,D8&lt;&gt;""),1,0)</f>
        <v>1</v>
      </c>
      <c r="I8" s="20">
        <v>1</v>
      </c>
      <c r="J8" s="209" t="s">
        <v>248</v>
      </c>
      <c r="K8" s="212" t="s">
        <v>274</v>
      </c>
      <c r="L8" s="210"/>
      <c r="M8" s="210"/>
      <c r="N8" s="210"/>
      <c r="O8" s="210"/>
      <c r="Q8" s="210"/>
      <c r="R8" s="210"/>
    </row>
    <row r="9" spans="1:18" s="196" customFormat="1" ht="27.75" customHeight="1" x14ac:dyDescent="0.25">
      <c r="A9" s="129">
        <v>166</v>
      </c>
      <c r="B9" s="387" t="s">
        <v>419</v>
      </c>
      <c r="C9" s="387"/>
      <c r="D9" s="131">
        <v>63.8</v>
      </c>
      <c r="E9" s="397"/>
      <c r="F9" s="398"/>
      <c r="G9" s="70"/>
      <c r="H9" s="97">
        <f>IF(AND(D9&gt;=0,D9&lt;&gt;""),1,0)</f>
        <v>1</v>
      </c>
      <c r="I9" s="20">
        <v>1</v>
      </c>
      <c r="J9" s="209" t="s">
        <v>248</v>
      </c>
      <c r="K9" s="213" t="s">
        <v>316</v>
      </c>
      <c r="L9" s="210"/>
      <c r="M9" s="210"/>
      <c r="N9" s="210"/>
      <c r="O9" s="210"/>
      <c r="Q9" s="210"/>
      <c r="R9" s="210"/>
    </row>
    <row r="10" spans="1:18" s="196" customFormat="1" ht="27.75" customHeight="1" x14ac:dyDescent="0.25">
      <c r="A10" s="129">
        <v>167</v>
      </c>
      <c r="B10" s="387" t="s">
        <v>420</v>
      </c>
      <c r="C10" s="387"/>
      <c r="D10" s="224">
        <v>0</v>
      </c>
      <c r="E10" s="397"/>
      <c r="F10" s="398"/>
      <c r="G10" s="70"/>
      <c r="H10" s="97">
        <f>IF(AND(D10&gt;=0,D10&lt;&gt;""),1,0)</f>
        <v>1</v>
      </c>
      <c r="I10" s="20">
        <v>1</v>
      </c>
      <c r="J10" s="209" t="s">
        <v>248</v>
      </c>
      <c r="K10" s="214" t="s">
        <v>314</v>
      </c>
      <c r="L10" s="210"/>
      <c r="M10" s="210"/>
      <c r="N10" s="210"/>
      <c r="O10" s="210"/>
      <c r="Q10" s="210"/>
      <c r="R10" s="210"/>
    </row>
    <row r="11" spans="1:18" s="196" customFormat="1" ht="27.75" customHeight="1" x14ac:dyDescent="0.25">
      <c r="A11" s="129">
        <v>168</v>
      </c>
      <c r="B11" s="387" t="s">
        <v>421</v>
      </c>
      <c r="C11" s="387"/>
      <c r="D11" s="224">
        <v>1</v>
      </c>
      <c r="E11" s="399"/>
      <c r="F11" s="400"/>
      <c r="G11" s="70"/>
      <c r="H11" s="97">
        <f>IF(AND(D11&gt;0,D11&lt;&gt;""),1,0)</f>
        <v>1</v>
      </c>
      <c r="I11" s="20">
        <v>1</v>
      </c>
      <c r="J11" s="209" t="s">
        <v>180</v>
      </c>
      <c r="K11" s="215" t="s">
        <v>315</v>
      </c>
      <c r="L11" s="210"/>
      <c r="M11" s="210"/>
      <c r="N11" s="210"/>
      <c r="O11" s="210"/>
      <c r="Q11" s="210"/>
      <c r="R11" s="210"/>
    </row>
    <row r="12" spans="1:18" s="196" customFormat="1" ht="27" customHeight="1" x14ac:dyDescent="0.25">
      <c r="A12" s="288" t="s">
        <v>325</v>
      </c>
      <c r="B12" s="288"/>
      <c r="C12" s="288"/>
      <c r="D12" s="288"/>
      <c r="E12" s="288"/>
      <c r="F12" s="288"/>
      <c r="G12" s="124"/>
      <c r="H12" s="216"/>
      <c r="I12" s="144"/>
      <c r="J12" s="209"/>
      <c r="K12" s="210"/>
      <c r="L12" s="210"/>
      <c r="M12" s="210"/>
      <c r="N12" s="210"/>
      <c r="O12" s="210"/>
      <c r="P12" s="210"/>
      <c r="Q12" s="210"/>
      <c r="R12" s="210"/>
    </row>
    <row r="13" spans="1:18" s="196" customFormat="1" ht="27" customHeight="1" x14ac:dyDescent="0.25">
      <c r="A13" s="124"/>
      <c r="B13" s="124" t="s">
        <v>328</v>
      </c>
      <c r="C13" s="288" t="s">
        <v>323</v>
      </c>
      <c r="D13" s="288"/>
      <c r="E13" s="288" t="s">
        <v>243</v>
      </c>
      <c r="F13" s="288"/>
      <c r="G13" s="167" t="s">
        <v>401</v>
      </c>
      <c r="H13" s="217"/>
      <c r="I13" s="144"/>
      <c r="J13" s="209"/>
      <c r="K13" s="210"/>
      <c r="L13" s="210"/>
      <c r="M13" s="210"/>
      <c r="N13" s="210"/>
      <c r="O13" s="210"/>
      <c r="P13" s="210"/>
      <c r="Q13" s="210"/>
      <c r="R13" s="210"/>
    </row>
    <row r="14" spans="1:18" s="196" customFormat="1" ht="37.5" customHeight="1" x14ac:dyDescent="0.25">
      <c r="A14" s="218">
        <v>169</v>
      </c>
      <c r="B14" s="44" t="s">
        <v>152</v>
      </c>
      <c r="C14" s="385" t="s">
        <v>304</v>
      </c>
      <c r="D14" s="385"/>
      <c r="E14" s="386" t="s">
        <v>322</v>
      </c>
      <c r="F14" s="386"/>
      <c r="G14" s="70" t="s">
        <v>476</v>
      </c>
      <c r="H14" s="130">
        <f>IF(OR(E14="  selecione uma opção",E14=""),0,1)</f>
        <v>1</v>
      </c>
      <c r="I14" s="20">
        <v>1</v>
      </c>
      <c r="J14" s="209"/>
      <c r="K14" s="211" t="s">
        <v>317</v>
      </c>
      <c r="L14" s="210"/>
      <c r="M14" s="210"/>
      <c r="N14" s="210"/>
      <c r="O14" s="210"/>
      <c r="P14" s="210"/>
      <c r="Q14" s="210"/>
      <c r="R14" s="210"/>
    </row>
    <row r="15" spans="1:18" s="196" customFormat="1" ht="35.25" customHeight="1" x14ac:dyDescent="0.25">
      <c r="A15" s="218">
        <v>171</v>
      </c>
      <c r="B15" s="44" t="s">
        <v>303</v>
      </c>
      <c r="C15" s="385" t="s">
        <v>305</v>
      </c>
      <c r="D15" s="385"/>
      <c r="E15" s="386" t="s">
        <v>322</v>
      </c>
      <c r="F15" s="386"/>
      <c r="G15" s="70" t="s">
        <v>477</v>
      </c>
      <c r="H15" s="130">
        <f>IF(OR(E15="  selecione uma opção",E15=""),0,1)</f>
        <v>1</v>
      </c>
      <c r="I15" s="20">
        <v>1</v>
      </c>
      <c r="J15" s="209"/>
      <c r="K15" s="212" t="s">
        <v>274</v>
      </c>
      <c r="L15" s="210"/>
      <c r="M15" s="210"/>
      <c r="N15" s="210"/>
      <c r="O15" s="210"/>
      <c r="P15" s="210"/>
      <c r="Q15" s="210"/>
      <c r="R15" s="210"/>
    </row>
    <row r="16" spans="1:18" s="196" customFormat="1" ht="26.25" customHeight="1" x14ac:dyDescent="0.25">
      <c r="A16" s="288" t="s">
        <v>324</v>
      </c>
      <c r="B16" s="288"/>
      <c r="C16" s="288"/>
      <c r="D16" s="288"/>
      <c r="E16" s="288"/>
      <c r="F16" s="288"/>
      <c r="G16" s="124"/>
      <c r="H16" s="216"/>
      <c r="I16" s="144"/>
      <c r="J16" s="209"/>
      <c r="K16" s="210" t="s">
        <v>320</v>
      </c>
      <c r="L16" s="210"/>
      <c r="M16" s="210"/>
      <c r="N16" s="210"/>
      <c r="O16" s="210"/>
      <c r="P16" s="210"/>
      <c r="Q16" s="210"/>
      <c r="R16" s="210"/>
    </row>
    <row r="17" spans="1:18" s="196" customFormat="1" ht="48.75" customHeight="1" x14ac:dyDescent="0.25">
      <c r="A17" s="124"/>
      <c r="B17" s="124" t="s">
        <v>328</v>
      </c>
      <c r="C17" s="288" t="s">
        <v>323</v>
      </c>
      <c r="D17" s="288"/>
      <c r="E17" s="388" t="s">
        <v>418</v>
      </c>
      <c r="F17" s="389"/>
      <c r="G17" s="167" t="s">
        <v>401</v>
      </c>
      <c r="H17" s="217"/>
      <c r="I17" s="144"/>
      <c r="J17" s="209"/>
      <c r="K17" s="210" t="s">
        <v>321</v>
      </c>
      <c r="L17" s="210"/>
      <c r="M17" s="210"/>
      <c r="N17" s="210"/>
      <c r="O17" s="210"/>
      <c r="P17" s="210"/>
      <c r="Q17" s="210"/>
      <c r="R17" s="210"/>
    </row>
    <row r="18" spans="1:18" s="196" customFormat="1" ht="117" customHeight="1" x14ac:dyDescent="0.25">
      <c r="A18" s="218">
        <v>172</v>
      </c>
      <c r="B18" s="44" t="s">
        <v>330</v>
      </c>
      <c r="C18" s="385" t="s">
        <v>386</v>
      </c>
      <c r="D18" s="385"/>
      <c r="E18" s="110" t="s">
        <v>228</v>
      </c>
      <c r="F18" s="226" t="s">
        <v>478</v>
      </c>
      <c r="G18" s="70"/>
      <c r="H18" s="97">
        <f>IF(OR(AND(E18="SIM",F18&lt;&gt;""),E18="NÃO"),1,0)</f>
        <v>1</v>
      </c>
      <c r="I18" s="20">
        <v>1</v>
      </c>
      <c r="J18" s="145" t="s">
        <v>400</v>
      </c>
      <c r="K18" s="210" t="s">
        <v>322</v>
      </c>
      <c r="L18" s="210"/>
      <c r="M18" s="210"/>
      <c r="N18" s="210"/>
      <c r="O18" s="210"/>
      <c r="P18" s="210"/>
      <c r="Q18" s="210"/>
      <c r="R18" s="210"/>
    </row>
    <row r="19" spans="1:18" s="196" customFormat="1" ht="23.25" customHeight="1" x14ac:dyDescent="0.25">
      <c r="A19" s="288" t="s">
        <v>329</v>
      </c>
      <c r="B19" s="288"/>
      <c r="C19" s="288"/>
      <c r="D19" s="288"/>
      <c r="E19" s="288"/>
      <c r="F19" s="288"/>
      <c r="G19" s="124"/>
      <c r="H19" s="219"/>
      <c r="I19" s="217"/>
      <c r="J19" s="209"/>
      <c r="L19" s="210"/>
      <c r="M19" s="210"/>
      <c r="N19" s="210"/>
      <c r="O19" s="210"/>
      <c r="P19" s="210"/>
      <c r="Q19" s="210"/>
      <c r="R19" s="210"/>
    </row>
    <row r="20" spans="1:18" s="196" customFormat="1" ht="57.75" customHeight="1" x14ac:dyDescent="0.25">
      <c r="A20" s="124"/>
      <c r="B20" s="124" t="s">
        <v>328</v>
      </c>
      <c r="C20" s="288" t="s">
        <v>323</v>
      </c>
      <c r="D20" s="288"/>
      <c r="E20" s="388" t="s">
        <v>405</v>
      </c>
      <c r="F20" s="389"/>
      <c r="G20" s="167" t="s">
        <v>401</v>
      </c>
      <c r="H20" s="217"/>
      <c r="I20" s="144"/>
      <c r="J20" s="209"/>
      <c r="K20" s="210"/>
      <c r="L20" s="210"/>
      <c r="M20" s="210"/>
      <c r="N20" s="210"/>
      <c r="O20" s="210"/>
      <c r="P20" s="210"/>
      <c r="Q20" s="210"/>
      <c r="R20" s="210"/>
    </row>
    <row r="21" spans="1:18" s="196" customFormat="1" ht="57.75" customHeight="1" x14ac:dyDescent="0.25">
      <c r="A21" s="218">
        <v>173</v>
      </c>
      <c r="B21" s="44" t="s">
        <v>148</v>
      </c>
      <c r="C21" s="385" t="s">
        <v>306</v>
      </c>
      <c r="D21" s="385"/>
      <c r="E21" s="110" t="s">
        <v>228</v>
      </c>
      <c r="F21" s="226" t="s">
        <v>479</v>
      </c>
      <c r="G21" s="70"/>
      <c r="H21" s="97">
        <f>IF(OR(AND(E21="SIM",F21&lt;&gt;""),E21="NÃO"),1,0)</f>
        <v>1</v>
      </c>
      <c r="I21" s="20">
        <v>1</v>
      </c>
      <c r="J21" s="145" t="s">
        <v>400</v>
      </c>
      <c r="K21" s="210"/>
      <c r="L21" s="210"/>
      <c r="M21" s="210"/>
      <c r="N21" s="210"/>
      <c r="O21" s="210"/>
      <c r="P21" s="210"/>
      <c r="Q21" s="210"/>
      <c r="R21" s="210"/>
    </row>
    <row r="22" spans="1:18" s="196" customFormat="1" ht="24" customHeight="1" x14ac:dyDescent="0.25">
      <c r="A22" s="288" t="s">
        <v>153</v>
      </c>
      <c r="B22" s="288"/>
      <c r="C22" s="288"/>
      <c r="D22" s="288"/>
      <c r="E22" s="288"/>
      <c r="F22" s="288"/>
      <c r="G22" s="124"/>
      <c r="H22" s="216"/>
      <c r="I22" s="144"/>
      <c r="J22" s="209"/>
      <c r="K22" s="210"/>
      <c r="L22" s="210"/>
      <c r="M22" s="210"/>
      <c r="N22" s="210"/>
      <c r="O22" s="210"/>
      <c r="P22" s="210"/>
      <c r="Q22" s="210"/>
      <c r="R22" s="210"/>
    </row>
    <row r="23" spans="1:18" s="196" customFormat="1" ht="36" customHeight="1" x14ac:dyDescent="0.25">
      <c r="A23" s="124"/>
      <c r="B23" s="124" t="s">
        <v>328</v>
      </c>
      <c r="C23" s="288" t="s">
        <v>323</v>
      </c>
      <c r="D23" s="288"/>
      <c r="E23" s="388" t="s">
        <v>405</v>
      </c>
      <c r="F23" s="389"/>
      <c r="G23" s="167" t="s">
        <v>401</v>
      </c>
      <c r="H23" s="217"/>
      <c r="I23" s="144"/>
      <c r="J23" s="209"/>
      <c r="K23" s="210"/>
      <c r="L23" s="210"/>
      <c r="M23" s="210"/>
      <c r="N23" s="210"/>
      <c r="O23" s="210"/>
      <c r="P23" s="210"/>
      <c r="Q23" s="210"/>
      <c r="R23" s="210"/>
    </row>
    <row r="24" spans="1:18" s="196" customFormat="1" ht="155.25" customHeight="1" x14ac:dyDescent="0.25">
      <c r="A24" s="129">
        <v>174</v>
      </c>
      <c r="B24" s="44" t="s">
        <v>150</v>
      </c>
      <c r="C24" s="385" t="s">
        <v>149</v>
      </c>
      <c r="D24" s="385"/>
      <c r="E24" s="110" t="s">
        <v>228</v>
      </c>
      <c r="F24" s="277" t="s">
        <v>479</v>
      </c>
      <c r="G24" s="70"/>
      <c r="H24" s="97">
        <f>IF(OR(AND(E24="SIM",F24&lt;&gt;""),E24="NÃO"),1,0)</f>
        <v>1</v>
      </c>
      <c r="I24" s="20">
        <v>1</v>
      </c>
      <c r="J24" s="145" t="s">
        <v>400</v>
      </c>
      <c r="K24" s="210"/>
      <c r="L24" s="210"/>
      <c r="M24" s="210"/>
      <c r="N24" s="210"/>
      <c r="O24" s="210"/>
      <c r="P24" s="210"/>
      <c r="Q24" s="210"/>
      <c r="R24" s="210"/>
    </row>
    <row r="25" spans="1:18" s="196" customFormat="1" ht="25.5" customHeight="1" x14ac:dyDescent="0.25">
      <c r="A25" s="288" t="s">
        <v>154</v>
      </c>
      <c r="B25" s="288"/>
      <c r="C25" s="288"/>
      <c r="D25" s="288"/>
      <c r="E25" s="288"/>
      <c r="F25" s="288"/>
      <c r="G25" s="124"/>
      <c r="H25" s="216"/>
      <c r="I25" s="144"/>
      <c r="J25" s="209"/>
      <c r="K25" s="210"/>
      <c r="L25" s="210"/>
      <c r="M25" s="210"/>
      <c r="N25" s="210"/>
      <c r="O25" s="210"/>
      <c r="P25" s="210"/>
      <c r="Q25" s="210"/>
      <c r="R25" s="210"/>
    </row>
    <row r="26" spans="1:18" s="196" customFormat="1" ht="62.25" customHeight="1" x14ac:dyDescent="0.25">
      <c r="A26" s="124"/>
      <c r="B26" s="220" t="s">
        <v>328</v>
      </c>
      <c r="C26" s="391" t="s">
        <v>323</v>
      </c>
      <c r="D26" s="391"/>
      <c r="E26" s="390" t="s">
        <v>406</v>
      </c>
      <c r="F26" s="390"/>
      <c r="G26" s="220" t="s">
        <v>401</v>
      </c>
      <c r="H26" s="217"/>
      <c r="I26" s="144"/>
      <c r="J26" s="209"/>
      <c r="K26" s="210"/>
      <c r="L26" s="210"/>
      <c r="M26" s="210"/>
      <c r="N26" s="210"/>
      <c r="O26" s="210"/>
      <c r="P26" s="210"/>
      <c r="Q26" s="210"/>
      <c r="R26" s="210"/>
    </row>
    <row r="27" spans="1:18" s="196" customFormat="1" ht="88.5" customHeight="1" x14ac:dyDescent="0.25">
      <c r="A27" s="129">
        <v>175</v>
      </c>
      <c r="B27" s="44" t="s">
        <v>151</v>
      </c>
      <c r="C27" s="385" t="s">
        <v>308</v>
      </c>
      <c r="D27" s="385"/>
      <c r="E27" s="110" t="s">
        <v>229</v>
      </c>
      <c r="F27" s="226" t="s">
        <v>480</v>
      </c>
      <c r="G27" s="70"/>
      <c r="H27" s="97">
        <f>IF(OR(AND(E27="SIM",F27&lt;&gt;""),E27="NÃO"),1,0)</f>
        <v>1</v>
      </c>
      <c r="I27" s="20">
        <v>1</v>
      </c>
      <c r="J27" s="145" t="s">
        <v>400</v>
      </c>
      <c r="K27" s="210"/>
      <c r="L27" s="210"/>
      <c r="M27" s="210"/>
      <c r="N27" s="210"/>
      <c r="O27" s="210"/>
      <c r="P27" s="210"/>
      <c r="Q27" s="210"/>
      <c r="R27" s="210"/>
    </row>
    <row r="28" spans="1:18" s="196" customFormat="1" ht="27.75" customHeight="1" x14ac:dyDescent="0.25">
      <c r="A28" s="288" t="s">
        <v>326</v>
      </c>
      <c r="B28" s="288"/>
      <c r="C28" s="288"/>
      <c r="D28" s="288"/>
      <c r="E28" s="288"/>
      <c r="F28" s="288"/>
      <c r="G28" s="124"/>
      <c r="H28" s="216"/>
      <c r="I28" s="144"/>
      <c r="J28" s="209"/>
      <c r="K28" s="210"/>
      <c r="L28" s="210"/>
      <c r="M28" s="210"/>
      <c r="N28" s="210"/>
      <c r="O28" s="210"/>
      <c r="P28" s="210"/>
      <c r="Q28" s="210"/>
      <c r="R28" s="210"/>
    </row>
    <row r="29" spans="1:18" s="196" customFormat="1" ht="57.75" customHeight="1" x14ac:dyDescent="0.25">
      <c r="A29" s="124"/>
      <c r="B29" s="124" t="s">
        <v>328</v>
      </c>
      <c r="C29" s="288" t="s">
        <v>323</v>
      </c>
      <c r="D29" s="288"/>
      <c r="E29" s="390" t="s">
        <v>407</v>
      </c>
      <c r="F29" s="390"/>
      <c r="G29" s="167" t="s">
        <v>401</v>
      </c>
      <c r="H29" s="217"/>
      <c r="I29" s="144"/>
      <c r="J29" s="209"/>
      <c r="K29" s="210"/>
      <c r="L29" s="210"/>
      <c r="M29" s="210"/>
      <c r="N29" s="210"/>
      <c r="O29" s="210"/>
      <c r="P29" s="210"/>
      <c r="Q29" s="210"/>
      <c r="R29" s="210"/>
    </row>
    <row r="30" spans="1:18" s="196" customFormat="1" ht="71.25" customHeight="1" x14ac:dyDescent="0.25">
      <c r="A30" s="129">
        <v>176</v>
      </c>
      <c r="B30" s="44" t="s">
        <v>309</v>
      </c>
      <c r="C30" s="385" t="s">
        <v>333</v>
      </c>
      <c r="D30" s="385"/>
      <c r="E30" s="110" t="s">
        <v>229</v>
      </c>
      <c r="F30" s="226"/>
      <c r="G30" s="70"/>
      <c r="H30" s="97">
        <f>IF(OR(AND(E30="SIM",F30&lt;&gt;""),E30="NÃO"),1,0)</f>
        <v>1</v>
      </c>
      <c r="I30" s="20">
        <v>1</v>
      </c>
      <c r="J30" s="145" t="s">
        <v>400</v>
      </c>
      <c r="K30" s="210"/>
      <c r="L30" s="210"/>
      <c r="M30" s="210"/>
      <c r="N30" s="210"/>
      <c r="O30" s="210"/>
      <c r="P30" s="210"/>
      <c r="Q30" s="210"/>
      <c r="R30" s="210"/>
    </row>
    <row r="31" spans="1:18" s="196" customFormat="1" ht="99.75" customHeight="1" x14ac:dyDescent="0.25">
      <c r="A31" s="129">
        <v>177</v>
      </c>
      <c r="B31" s="44" t="s">
        <v>310</v>
      </c>
      <c r="C31" s="385" t="s">
        <v>332</v>
      </c>
      <c r="D31" s="385"/>
      <c r="E31" s="110" t="s">
        <v>229</v>
      </c>
      <c r="F31" s="226"/>
      <c r="G31" s="70"/>
      <c r="H31" s="97">
        <f>IF(OR(AND(E31="SIM",F31&lt;&gt;""),E31="NÃO"),1,0)</f>
        <v>1</v>
      </c>
      <c r="I31" s="20">
        <v>1</v>
      </c>
      <c r="J31" s="145" t="s">
        <v>400</v>
      </c>
      <c r="K31" s="210"/>
      <c r="L31" s="210"/>
      <c r="M31" s="210"/>
      <c r="N31" s="210"/>
      <c r="O31" s="210"/>
      <c r="P31" s="210"/>
      <c r="Q31" s="210"/>
      <c r="R31" s="210"/>
    </row>
    <row r="32" spans="1:18" s="196" customFormat="1" ht="78" customHeight="1" x14ac:dyDescent="0.25">
      <c r="A32" s="129">
        <v>178</v>
      </c>
      <c r="B32" s="44" t="s">
        <v>156</v>
      </c>
      <c r="C32" s="385" t="s">
        <v>331</v>
      </c>
      <c r="D32" s="385"/>
      <c r="E32" s="110" t="s">
        <v>228</v>
      </c>
      <c r="F32" s="226"/>
      <c r="G32" s="70"/>
      <c r="H32" s="97">
        <f>IF(OR(AND(E32="SIM",F32&lt;&gt;""),E32="NÃO"),1,0)</f>
        <v>0</v>
      </c>
      <c r="I32" s="20">
        <v>1</v>
      </c>
      <c r="J32" s="209" t="s">
        <v>307</v>
      </c>
      <c r="K32" s="210"/>
      <c r="L32" s="210"/>
      <c r="M32" s="210"/>
      <c r="N32" s="210"/>
      <c r="O32" s="210"/>
      <c r="P32" s="210"/>
      <c r="Q32" s="210"/>
      <c r="R32" s="210"/>
    </row>
    <row r="33" spans="1:18" s="31" customFormat="1" ht="24" customHeight="1" x14ac:dyDescent="0.2">
      <c r="A33" s="307" t="s">
        <v>155</v>
      </c>
      <c r="B33" s="307"/>
      <c r="C33" s="307"/>
      <c r="D33" s="307"/>
      <c r="E33" s="307"/>
      <c r="F33" s="307"/>
      <c r="G33" s="132"/>
      <c r="H33" s="221"/>
      <c r="I33" s="137"/>
      <c r="J33" s="209"/>
      <c r="K33" s="209"/>
      <c r="L33" s="209"/>
      <c r="M33" s="209"/>
      <c r="N33" s="209"/>
      <c r="O33" s="209"/>
      <c r="P33" s="209"/>
      <c r="Q33" s="209"/>
      <c r="R33" s="209"/>
    </row>
    <row r="34" spans="1:18" s="196" customFormat="1" ht="58.5" customHeight="1" x14ac:dyDescent="0.25">
      <c r="A34" s="124"/>
      <c r="B34" s="124" t="s">
        <v>328</v>
      </c>
      <c r="C34" s="288" t="s">
        <v>323</v>
      </c>
      <c r="D34" s="288"/>
      <c r="E34" s="390" t="s">
        <v>407</v>
      </c>
      <c r="F34" s="390"/>
      <c r="G34" s="167" t="s">
        <v>401</v>
      </c>
      <c r="H34" s="217"/>
      <c r="I34" s="144"/>
      <c r="J34" s="209"/>
      <c r="K34" s="210"/>
      <c r="L34" s="210"/>
      <c r="M34" s="210"/>
      <c r="N34" s="210"/>
      <c r="O34" s="210"/>
      <c r="P34" s="210"/>
      <c r="Q34" s="210"/>
      <c r="R34" s="210"/>
    </row>
    <row r="35" spans="1:18" s="196" customFormat="1" ht="94.5" customHeight="1" x14ac:dyDescent="0.25">
      <c r="A35" s="218">
        <v>179</v>
      </c>
      <c r="B35" s="44" t="s">
        <v>311</v>
      </c>
      <c r="C35" s="385" t="s">
        <v>334</v>
      </c>
      <c r="D35" s="385"/>
      <c r="E35" s="110" t="s">
        <v>229</v>
      </c>
      <c r="F35" s="226"/>
      <c r="G35" s="70"/>
      <c r="H35" s="97">
        <f>IF(OR(AND(E35="SIM",F35&lt;&gt;""),E35="NÃO"),1,0)</f>
        <v>1</v>
      </c>
      <c r="I35" s="20">
        <v>1</v>
      </c>
      <c r="J35" s="145" t="s">
        <v>400</v>
      </c>
      <c r="K35" s="210"/>
      <c r="L35" s="210"/>
      <c r="M35" s="210"/>
      <c r="N35" s="210"/>
      <c r="O35" s="210"/>
      <c r="P35" s="210"/>
      <c r="Q35" s="210"/>
      <c r="R35" s="210"/>
    </row>
    <row r="36" spans="1:18" s="196" customFormat="1" ht="87.75" customHeight="1" x14ac:dyDescent="0.25">
      <c r="A36" s="218">
        <v>180</v>
      </c>
      <c r="B36" s="44" t="s">
        <v>157</v>
      </c>
      <c r="C36" s="385" t="s">
        <v>335</v>
      </c>
      <c r="D36" s="385"/>
      <c r="E36" s="110" t="s">
        <v>229</v>
      </c>
      <c r="F36" s="226"/>
      <c r="G36" s="70"/>
      <c r="H36" s="97">
        <f>IF(OR(AND(E36="SIM",F36&lt;&gt;""),E36="NÃO"),1,0)</f>
        <v>1</v>
      </c>
      <c r="I36" s="20">
        <v>1</v>
      </c>
      <c r="J36" s="145" t="s">
        <v>400</v>
      </c>
      <c r="K36" s="210"/>
      <c r="L36" s="210"/>
      <c r="M36" s="210"/>
      <c r="N36" s="210"/>
      <c r="O36" s="210"/>
      <c r="P36" s="210"/>
      <c r="Q36" s="210"/>
      <c r="R36" s="210"/>
    </row>
    <row r="37" spans="1:18" s="196" customFormat="1" ht="77.25" customHeight="1" x14ac:dyDescent="0.25">
      <c r="A37" s="218">
        <v>181</v>
      </c>
      <c r="B37" s="44" t="s">
        <v>158</v>
      </c>
      <c r="C37" s="385" t="s">
        <v>336</v>
      </c>
      <c r="D37" s="385"/>
      <c r="E37" s="110" t="s">
        <v>229</v>
      </c>
      <c r="F37" s="226"/>
      <c r="G37" s="70"/>
      <c r="H37" s="97">
        <f>IF(OR(AND(E37="SIM",F37&lt;&gt;""),E37="NÃO"),1,0)</f>
        <v>1</v>
      </c>
      <c r="I37" s="20">
        <v>1</v>
      </c>
      <c r="J37" s="145" t="s">
        <v>400</v>
      </c>
      <c r="K37" s="210"/>
      <c r="L37" s="210"/>
      <c r="M37" s="210"/>
      <c r="N37" s="210"/>
      <c r="O37" s="210"/>
      <c r="P37" s="210"/>
      <c r="Q37" s="210"/>
      <c r="R37" s="210"/>
    </row>
    <row r="38" spans="1:18" s="196" customFormat="1" ht="74.25" customHeight="1" x14ac:dyDescent="0.25">
      <c r="A38" s="218">
        <v>182</v>
      </c>
      <c r="B38" s="44" t="s">
        <v>159</v>
      </c>
      <c r="C38" s="385" t="s">
        <v>337</v>
      </c>
      <c r="D38" s="385"/>
      <c r="E38" s="110" t="s">
        <v>229</v>
      </c>
      <c r="F38" s="226"/>
      <c r="G38" s="70"/>
      <c r="H38" s="97">
        <f>IF(OR(AND(E38="SIM",F38&lt;&gt;""),E38="NÃO"),1,0)</f>
        <v>1</v>
      </c>
      <c r="I38" s="20">
        <v>1</v>
      </c>
      <c r="J38" s="145" t="s">
        <v>400</v>
      </c>
      <c r="K38" s="210"/>
      <c r="L38" s="210"/>
      <c r="M38" s="210"/>
      <c r="N38" s="210"/>
      <c r="O38" s="210"/>
      <c r="P38" s="210"/>
      <c r="Q38" s="210"/>
      <c r="R38" s="210"/>
    </row>
    <row r="39" spans="1:18" s="196" customFormat="1" x14ac:dyDescent="0.25">
      <c r="A39" s="210"/>
      <c r="B39" s="210"/>
      <c r="C39" s="210"/>
      <c r="D39" s="210"/>
      <c r="E39" s="210"/>
      <c r="F39" s="210"/>
      <c r="G39" s="210"/>
      <c r="H39" s="30">
        <f>SUM(H5:H38)</f>
        <v>19</v>
      </c>
      <c r="I39" s="30">
        <f>SUM(I5:I38)</f>
        <v>20</v>
      </c>
      <c r="J39" s="209"/>
      <c r="K39" s="210"/>
      <c r="L39" s="210"/>
      <c r="M39" s="210"/>
      <c r="N39" s="210"/>
      <c r="O39" s="210"/>
      <c r="P39" s="210"/>
      <c r="Q39" s="210"/>
      <c r="R39" s="210"/>
    </row>
    <row r="40" spans="1:18" s="196" customFormat="1" x14ac:dyDescent="0.25">
      <c r="B40" s="210"/>
      <c r="C40" s="210"/>
      <c r="D40" s="210"/>
      <c r="E40" s="210"/>
      <c r="F40" s="210"/>
      <c r="G40" s="210"/>
      <c r="H40" s="209"/>
      <c r="I40" s="210"/>
      <c r="J40" s="209"/>
      <c r="K40" s="210"/>
      <c r="L40" s="210"/>
      <c r="M40" s="210"/>
      <c r="N40" s="210"/>
      <c r="O40" s="210"/>
      <c r="P40" s="210"/>
      <c r="Q40" s="210"/>
      <c r="R40" s="210"/>
    </row>
    <row r="41" spans="1:18" s="196" customFormat="1" x14ac:dyDescent="0.25">
      <c r="B41" s="210"/>
      <c r="C41" s="210"/>
      <c r="D41" s="210"/>
      <c r="E41" s="210"/>
      <c r="F41" s="210"/>
      <c r="G41" s="210"/>
      <c r="H41" s="209"/>
      <c r="I41" s="210"/>
      <c r="J41" s="209"/>
      <c r="K41" s="210"/>
      <c r="L41" s="210"/>
      <c r="M41" s="210"/>
      <c r="N41" s="210"/>
      <c r="O41" s="210"/>
      <c r="P41" s="210"/>
      <c r="Q41" s="210"/>
      <c r="R41" s="210"/>
    </row>
    <row r="42" spans="1:18" s="196" customFormat="1" x14ac:dyDescent="0.25">
      <c r="B42" s="210"/>
      <c r="C42" s="210"/>
      <c r="D42" s="210"/>
      <c r="E42" s="210"/>
      <c r="F42" s="210"/>
      <c r="G42" s="210"/>
      <c r="H42" s="209"/>
      <c r="I42" s="210"/>
      <c r="J42" s="209"/>
      <c r="K42" s="210"/>
      <c r="L42" s="210"/>
      <c r="M42" s="210"/>
      <c r="N42" s="210"/>
      <c r="O42" s="210"/>
      <c r="P42" s="210"/>
      <c r="Q42" s="210"/>
      <c r="R42" s="210"/>
    </row>
    <row r="43" spans="1:18" s="196" customFormat="1" x14ac:dyDescent="0.25">
      <c r="A43" s="210"/>
      <c r="B43" s="210"/>
      <c r="C43" s="210"/>
      <c r="D43" s="210"/>
      <c r="E43" s="210"/>
      <c r="F43" s="210"/>
      <c r="G43" s="210"/>
      <c r="H43" s="209"/>
      <c r="I43" s="210"/>
      <c r="J43" s="209"/>
      <c r="K43" s="210"/>
      <c r="L43" s="210"/>
      <c r="M43" s="210"/>
      <c r="N43" s="210"/>
      <c r="O43" s="210"/>
      <c r="P43" s="210"/>
      <c r="Q43" s="210"/>
      <c r="R43" s="210"/>
    </row>
    <row r="44" spans="1:18" s="196" customFormat="1" x14ac:dyDescent="0.25">
      <c r="A44" s="210"/>
      <c r="B44" s="210"/>
      <c r="C44" s="210"/>
      <c r="D44" s="210"/>
      <c r="E44" s="210"/>
      <c r="F44" s="210"/>
      <c r="G44" s="210"/>
      <c r="H44" s="209"/>
      <c r="I44" s="210"/>
      <c r="J44" s="209"/>
      <c r="K44" s="210"/>
      <c r="L44" s="210"/>
      <c r="M44" s="210"/>
      <c r="N44" s="210"/>
      <c r="O44" s="210"/>
      <c r="P44" s="210"/>
      <c r="Q44" s="210"/>
      <c r="R44" s="210"/>
    </row>
    <row r="45" spans="1:18" s="196" customFormat="1" hidden="1" x14ac:dyDescent="0.25">
      <c r="A45" s="222" t="s">
        <v>259</v>
      </c>
      <c r="B45" s="210"/>
      <c r="C45" s="210"/>
      <c r="D45" s="210"/>
      <c r="E45" s="210"/>
      <c r="F45" s="210"/>
      <c r="G45" s="210"/>
      <c r="H45" s="209"/>
      <c r="I45" s="210"/>
      <c r="J45" s="209"/>
      <c r="K45" s="210"/>
      <c r="L45" s="210"/>
      <c r="M45" s="210"/>
      <c r="N45" s="210"/>
      <c r="O45" s="210"/>
      <c r="P45" s="210"/>
      <c r="Q45" s="210"/>
      <c r="R45" s="210"/>
    </row>
    <row r="46" spans="1:18" s="196" customFormat="1" hidden="1" x14ac:dyDescent="0.25">
      <c r="A46" s="210"/>
      <c r="B46" s="210"/>
      <c r="C46" s="210"/>
      <c r="D46" s="210"/>
      <c r="E46" s="210"/>
      <c r="F46" s="210"/>
      <c r="G46" s="210"/>
      <c r="H46" s="209"/>
      <c r="I46" s="210"/>
      <c r="J46" s="209"/>
      <c r="K46" s="210"/>
      <c r="L46" s="210"/>
      <c r="M46" s="210"/>
      <c r="N46" s="210"/>
      <c r="O46" s="210"/>
      <c r="P46" s="210"/>
      <c r="Q46" s="210"/>
      <c r="R46" s="210"/>
    </row>
    <row r="47" spans="1:18" ht="47.25" hidden="1" x14ac:dyDescent="0.2">
      <c r="A47" s="205"/>
      <c r="B47" s="205"/>
      <c r="C47" s="205"/>
      <c r="D47" s="205"/>
      <c r="E47" s="45" t="s">
        <v>469</v>
      </c>
      <c r="F47" s="205"/>
      <c r="G47" s="205"/>
      <c r="H47" s="204"/>
      <c r="I47" s="205"/>
      <c r="J47" s="204"/>
      <c r="K47" s="205"/>
      <c r="L47" s="205"/>
      <c r="M47" s="205"/>
      <c r="N47" s="205"/>
      <c r="O47" s="205"/>
      <c r="P47" s="205"/>
      <c r="Q47" s="205"/>
      <c r="R47" s="205"/>
    </row>
    <row r="48" spans="1:18" hidden="1" x14ac:dyDescent="0.2">
      <c r="A48" s="205"/>
      <c r="B48" s="205"/>
      <c r="C48" s="205"/>
      <c r="D48" s="205"/>
      <c r="E48" s="46" t="s">
        <v>228</v>
      </c>
      <c r="F48" s="205"/>
      <c r="G48" s="205"/>
      <c r="H48" s="204"/>
      <c r="I48" s="205"/>
      <c r="J48" s="204"/>
      <c r="K48" s="205"/>
      <c r="L48" s="205"/>
      <c r="M48" s="205"/>
      <c r="N48" s="205"/>
      <c r="O48" s="205"/>
      <c r="P48" s="205"/>
      <c r="Q48" s="205"/>
      <c r="R48" s="205"/>
    </row>
    <row r="49" spans="1:18" hidden="1" x14ac:dyDescent="0.2">
      <c r="A49" s="205"/>
      <c r="B49" s="205"/>
      <c r="C49" s="205"/>
      <c r="D49" s="205"/>
      <c r="E49" s="46" t="s">
        <v>229</v>
      </c>
      <c r="F49" s="205"/>
      <c r="G49" s="205"/>
      <c r="H49" s="204"/>
      <c r="I49" s="205"/>
      <c r="J49" s="204"/>
      <c r="K49" s="205"/>
      <c r="L49" s="205"/>
      <c r="M49" s="205"/>
      <c r="N49" s="205"/>
      <c r="O49" s="205"/>
      <c r="P49" s="205"/>
      <c r="Q49" s="205"/>
      <c r="R49" s="205"/>
    </row>
    <row r="50" spans="1:18" ht="12.75" x14ac:dyDescent="0.2">
      <c r="A50" s="205"/>
      <c r="B50" s="205"/>
      <c r="C50" s="205"/>
      <c r="D50" s="205"/>
      <c r="E50" s="205"/>
      <c r="F50" s="205"/>
      <c r="G50" s="205"/>
      <c r="H50" s="204"/>
      <c r="I50" s="205"/>
      <c r="J50" s="204"/>
      <c r="K50" s="205"/>
      <c r="L50" s="205"/>
      <c r="M50" s="205"/>
      <c r="N50" s="205"/>
      <c r="O50" s="205"/>
      <c r="P50" s="205"/>
      <c r="Q50" s="205"/>
      <c r="R50" s="205"/>
    </row>
    <row r="51" spans="1:18" ht="12.75" x14ac:dyDescent="0.2">
      <c r="A51" s="205"/>
      <c r="B51" s="205"/>
      <c r="C51" s="205"/>
      <c r="D51" s="205"/>
      <c r="E51" s="205"/>
      <c r="F51" s="205"/>
      <c r="G51" s="205"/>
      <c r="H51" s="204"/>
      <c r="I51" s="205"/>
      <c r="J51" s="204"/>
      <c r="K51" s="205"/>
      <c r="L51" s="205"/>
      <c r="M51" s="205"/>
      <c r="N51" s="205"/>
      <c r="O51" s="205"/>
      <c r="P51" s="205"/>
      <c r="Q51" s="205"/>
      <c r="R51" s="205"/>
    </row>
    <row r="52" spans="1:18" ht="12.75" x14ac:dyDescent="0.2">
      <c r="A52" s="205"/>
      <c r="B52" s="205"/>
      <c r="C52" s="205"/>
      <c r="D52" s="205"/>
      <c r="E52" s="205"/>
      <c r="F52" s="205"/>
      <c r="G52" s="205"/>
      <c r="H52" s="204"/>
      <c r="I52" s="205"/>
      <c r="J52" s="204"/>
      <c r="K52" s="205"/>
      <c r="L52" s="205"/>
      <c r="M52" s="205"/>
      <c r="N52" s="205"/>
      <c r="O52" s="205"/>
      <c r="P52" s="205"/>
      <c r="Q52" s="205"/>
      <c r="R52" s="205"/>
    </row>
    <row r="53" spans="1:18" ht="12.75" x14ac:dyDescent="0.2">
      <c r="A53" s="205"/>
      <c r="B53" s="205"/>
      <c r="C53" s="205"/>
      <c r="D53" s="205"/>
      <c r="E53" s="205"/>
      <c r="F53" s="205"/>
      <c r="G53" s="205"/>
      <c r="H53" s="204"/>
      <c r="I53" s="205"/>
      <c r="J53" s="204"/>
      <c r="K53" s="205"/>
      <c r="L53" s="205"/>
      <c r="M53" s="205"/>
      <c r="N53" s="205"/>
      <c r="O53" s="205"/>
      <c r="P53" s="205"/>
      <c r="Q53" s="205"/>
      <c r="R53" s="205"/>
    </row>
    <row r="54" spans="1:18" ht="15.75" customHeight="1" x14ac:dyDescent="0.2">
      <c r="A54" s="205"/>
      <c r="B54" s="205"/>
      <c r="C54" s="205"/>
      <c r="D54" s="205"/>
      <c r="E54" s="205"/>
      <c r="F54" s="205"/>
      <c r="G54" s="205"/>
      <c r="H54" s="204"/>
      <c r="I54" s="205"/>
      <c r="J54" s="204"/>
      <c r="K54" s="205"/>
      <c r="L54" s="205"/>
      <c r="M54" s="205"/>
      <c r="N54" s="205"/>
      <c r="O54" s="205"/>
      <c r="P54" s="205"/>
      <c r="Q54" s="205"/>
      <c r="R54" s="205"/>
    </row>
    <row r="55" spans="1:18" ht="15.75" customHeight="1" x14ac:dyDescent="0.2">
      <c r="A55" s="205"/>
      <c r="B55" s="205"/>
      <c r="C55" s="205"/>
      <c r="D55" s="205"/>
      <c r="E55" s="205"/>
      <c r="F55" s="205"/>
      <c r="G55" s="205"/>
      <c r="H55" s="204"/>
      <c r="I55" s="205"/>
      <c r="J55" s="204"/>
      <c r="K55" s="205"/>
      <c r="L55" s="205"/>
      <c r="M55" s="205"/>
      <c r="N55" s="205"/>
      <c r="O55" s="205"/>
      <c r="P55" s="205"/>
      <c r="Q55" s="205"/>
      <c r="R55" s="205"/>
    </row>
    <row r="56" spans="1:18" ht="15.75" customHeight="1" x14ac:dyDescent="0.2">
      <c r="A56" s="205"/>
      <c r="B56" s="205"/>
      <c r="C56" s="205"/>
      <c r="D56" s="205"/>
      <c r="E56" s="205"/>
      <c r="F56" s="205"/>
      <c r="G56" s="205"/>
      <c r="H56" s="204"/>
      <c r="I56" s="205"/>
      <c r="J56" s="204"/>
      <c r="K56" s="205"/>
      <c r="L56" s="205"/>
      <c r="M56" s="205"/>
      <c r="N56" s="205"/>
      <c r="O56" s="205"/>
      <c r="P56" s="205"/>
      <c r="Q56" s="205"/>
      <c r="R56" s="205"/>
    </row>
    <row r="57" spans="1:18" ht="15.75" customHeight="1" x14ac:dyDescent="0.2">
      <c r="A57" s="205"/>
      <c r="B57" s="205"/>
      <c r="C57" s="205"/>
      <c r="D57" s="205"/>
      <c r="E57" s="205"/>
      <c r="F57" s="205"/>
      <c r="G57" s="205"/>
      <c r="H57" s="204"/>
      <c r="I57" s="205"/>
      <c r="J57" s="204"/>
      <c r="K57" s="205"/>
      <c r="L57" s="205"/>
      <c r="M57" s="205"/>
      <c r="N57" s="205"/>
      <c r="O57" s="205"/>
      <c r="P57" s="205"/>
      <c r="Q57" s="205"/>
      <c r="R57" s="205"/>
    </row>
    <row r="58" spans="1:18" ht="15.75" customHeight="1" x14ac:dyDescent="0.2">
      <c r="A58" s="205"/>
      <c r="B58" s="205"/>
      <c r="C58" s="205"/>
      <c r="D58" s="205"/>
      <c r="E58" s="205"/>
      <c r="F58" s="205"/>
      <c r="G58" s="205"/>
      <c r="H58" s="204"/>
      <c r="I58" s="205"/>
      <c r="J58" s="204"/>
      <c r="K58" s="205"/>
      <c r="L58" s="205"/>
      <c r="M58" s="205"/>
      <c r="N58" s="205"/>
      <c r="O58" s="205"/>
      <c r="P58" s="205"/>
      <c r="Q58" s="205"/>
      <c r="R58" s="205"/>
    </row>
    <row r="59" spans="1:18" ht="15.75" customHeight="1" x14ac:dyDescent="0.2">
      <c r="A59" s="205"/>
      <c r="B59" s="205"/>
      <c r="C59" s="205"/>
      <c r="D59" s="205"/>
      <c r="E59" s="205"/>
      <c r="F59" s="205"/>
      <c r="G59" s="205"/>
      <c r="H59" s="204"/>
      <c r="I59" s="205"/>
      <c r="J59" s="204"/>
      <c r="K59" s="205"/>
      <c r="L59" s="205"/>
      <c r="M59" s="205"/>
      <c r="N59" s="205"/>
      <c r="O59" s="205"/>
      <c r="P59" s="205"/>
      <c r="Q59" s="205"/>
      <c r="R59" s="205"/>
    </row>
    <row r="60" spans="1:18" ht="15.75" customHeight="1" x14ac:dyDescent="0.2">
      <c r="A60" s="205"/>
      <c r="B60" s="205"/>
      <c r="C60" s="205"/>
      <c r="D60" s="205"/>
      <c r="E60" s="205"/>
      <c r="F60" s="205"/>
      <c r="G60" s="205"/>
      <c r="H60" s="204"/>
      <c r="I60" s="205"/>
      <c r="J60" s="204"/>
      <c r="K60" s="205"/>
      <c r="L60" s="205"/>
      <c r="M60" s="205"/>
      <c r="N60" s="205"/>
      <c r="O60" s="205"/>
      <c r="P60" s="205"/>
      <c r="Q60" s="205"/>
      <c r="R60" s="205"/>
    </row>
    <row r="61" spans="1:18" ht="15.75" customHeight="1" x14ac:dyDescent="0.2">
      <c r="A61" s="205"/>
      <c r="B61" s="205"/>
      <c r="C61" s="205"/>
      <c r="D61" s="205"/>
      <c r="E61" s="205"/>
      <c r="F61" s="205"/>
      <c r="G61" s="205"/>
      <c r="H61" s="204"/>
      <c r="I61" s="205"/>
      <c r="J61" s="204"/>
      <c r="K61" s="205"/>
      <c r="L61" s="205"/>
      <c r="M61" s="205"/>
      <c r="N61" s="205"/>
      <c r="O61" s="205"/>
      <c r="P61" s="205"/>
      <c r="Q61" s="205"/>
      <c r="R61" s="205"/>
    </row>
    <row r="62" spans="1:18" ht="15.75" customHeight="1" x14ac:dyDescent="0.2">
      <c r="A62" s="205"/>
      <c r="B62" s="205"/>
      <c r="C62" s="205"/>
      <c r="D62" s="205"/>
      <c r="E62" s="205"/>
      <c r="F62" s="205"/>
      <c r="G62" s="205"/>
      <c r="H62" s="204"/>
      <c r="I62" s="205"/>
      <c r="J62" s="204"/>
      <c r="K62" s="205"/>
      <c r="L62" s="205"/>
      <c r="M62" s="205"/>
      <c r="N62" s="205"/>
      <c r="O62" s="205"/>
      <c r="P62" s="205"/>
      <c r="Q62" s="205"/>
      <c r="R62" s="205"/>
    </row>
    <row r="63" spans="1:18" ht="15.75" customHeight="1" x14ac:dyDescent="0.2">
      <c r="A63" s="205"/>
      <c r="B63" s="205"/>
      <c r="C63" s="205"/>
      <c r="D63" s="205"/>
      <c r="E63" s="205"/>
      <c r="F63" s="205"/>
      <c r="G63" s="205"/>
      <c r="H63" s="204"/>
      <c r="I63" s="205"/>
      <c r="J63" s="204"/>
      <c r="K63" s="205"/>
      <c r="L63" s="205"/>
      <c r="M63" s="205"/>
      <c r="N63" s="205"/>
      <c r="O63" s="205"/>
      <c r="P63" s="205"/>
      <c r="Q63" s="205"/>
      <c r="R63" s="205"/>
    </row>
    <row r="64" spans="1:18" ht="15.75" customHeight="1" x14ac:dyDescent="0.2">
      <c r="A64" s="205"/>
      <c r="B64" s="205"/>
      <c r="C64" s="205"/>
      <c r="D64" s="205"/>
      <c r="E64" s="205"/>
      <c r="F64" s="205"/>
      <c r="G64" s="205"/>
      <c r="H64" s="204"/>
      <c r="I64" s="205"/>
      <c r="J64" s="204"/>
      <c r="K64" s="205"/>
      <c r="L64" s="205"/>
      <c r="M64" s="205"/>
      <c r="N64" s="205"/>
      <c r="O64" s="205"/>
      <c r="P64" s="205"/>
      <c r="Q64" s="205"/>
      <c r="R64" s="205"/>
    </row>
    <row r="65" spans="1:18" ht="15.75" customHeight="1" x14ac:dyDescent="0.2">
      <c r="A65" s="205"/>
      <c r="B65" s="205"/>
      <c r="C65" s="205"/>
      <c r="D65" s="205"/>
      <c r="E65" s="205"/>
      <c r="F65" s="205"/>
      <c r="G65" s="205"/>
      <c r="H65" s="204"/>
      <c r="I65" s="205"/>
      <c r="J65" s="204"/>
      <c r="K65" s="205"/>
      <c r="L65" s="205"/>
      <c r="M65" s="205"/>
      <c r="N65" s="205"/>
      <c r="O65" s="205"/>
      <c r="P65" s="205"/>
      <c r="Q65" s="205"/>
      <c r="R65" s="205"/>
    </row>
    <row r="66" spans="1:18" ht="15.75" customHeight="1" x14ac:dyDescent="0.2">
      <c r="A66" s="205"/>
      <c r="B66" s="205"/>
      <c r="C66" s="205"/>
      <c r="D66" s="205"/>
      <c r="E66" s="205"/>
      <c r="F66" s="205"/>
      <c r="G66" s="205"/>
      <c r="H66" s="204"/>
      <c r="I66" s="205"/>
      <c r="J66" s="204"/>
      <c r="K66" s="205"/>
      <c r="L66" s="205"/>
      <c r="M66" s="205"/>
      <c r="N66" s="205"/>
      <c r="O66" s="205"/>
      <c r="P66" s="205"/>
      <c r="Q66" s="205"/>
      <c r="R66" s="205"/>
    </row>
    <row r="67" spans="1:18" ht="15.75" customHeight="1" x14ac:dyDescent="0.2">
      <c r="A67" s="205"/>
      <c r="B67" s="205"/>
      <c r="C67" s="205"/>
      <c r="D67" s="205"/>
      <c r="E67" s="205"/>
      <c r="F67" s="205"/>
      <c r="G67" s="205"/>
      <c r="H67" s="204"/>
      <c r="I67" s="205"/>
      <c r="J67" s="204"/>
      <c r="K67" s="205"/>
      <c r="L67" s="205"/>
      <c r="M67" s="205"/>
      <c r="N67" s="205"/>
      <c r="O67" s="205"/>
      <c r="P67" s="205"/>
      <c r="Q67" s="205"/>
      <c r="R67" s="205"/>
    </row>
    <row r="68" spans="1:18" ht="15.75" customHeight="1" x14ac:dyDescent="0.2">
      <c r="A68" s="205"/>
      <c r="B68" s="205"/>
      <c r="C68" s="205"/>
      <c r="D68" s="205"/>
      <c r="E68" s="205"/>
      <c r="F68" s="205"/>
      <c r="G68" s="205"/>
      <c r="H68" s="204"/>
      <c r="I68" s="205"/>
      <c r="J68" s="204"/>
      <c r="K68" s="205"/>
      <c r="L68" s="205"/>
      <c r="M68" s="205"/>
      <c r="N68" s="205"/>
      <c r="O68" s="205"/>
      <c r="P68" s="205"/>
      <c r="Q68" s="205"/>
      <c r="R68" s="205"/>
    </row>
    <row r="69" spans="1:18" ht="15.75" customHeight="1" x14ac:dyDescent="0.2">
      <c r="A69" s="205"/>
      <c r="B69" s="205"/>
      <c r="C69" s="205"/>
      <c r="D69" s="205"/>
      <c r="E69" s="205"/>
      <c r="F69" s="205"/>
      <c r="G69" s="205"/>
      <c r="H69" s="204"/>
      <c r="I69" s="205"/>
      <c r="J69" s="204"/>
      <c r="K69" s="205"/>
      <c r="L69" s="205"/>
      <c r="M69" s="205"/>
      <c r="N69" s="205"/>
      <c r="O69" s="205"/>
      <c r="P69" s="205"/>
      <c r="Q69" s="205"/>
      <c r="R69" s="205"/>
    </row>
    <row r="70" spans="1:18" ht="15.75" customHeight="1" x14ac:dyDescent="0.2">
      <c r="A70" s="205"/>
      <c r="B70" s="205"/>
      <c r="C70" s="205"/>
      <c r="D70" s="205"/>
      <c r="E70" s="205"/>
      <c r="F70" s="205"/>
      <c r="G70" s="205"/>
      <c r="H70" s="204"/>
      <c r="I70" s="205"/>
      <c r="J70" s="204"/>
      <c r="K70" s="205"/>
      <c r="L70" s="205"/>
      <c r="M70" s="205"/>
      <c r="N70" s="205"/>
      <c r="O70" s="205"/>
      <c r="P70" s="205"/>
      <c r="Q70" s="205"/>
      <c r="R70" s="205"/>
    </row>
    <row r="71" spans="1:18" ht="15.75" customHeight="1" x14ac:dyDescent="0.2">
      <c r="A71" s="205"/>
      <c r="B71" s="205"/>
      <c r="C71" s="205"/>
      <c r="D71" s="205"/>
      <c r="E71" s="205"/>
      <c r="F71" s="205"/>
      <c r="G71" s="205"/>
      <c r="H71" s="204"/>
      <c r="I71" s="205"/>
      <c r="J71" s="204"/>
      <c r="K71" s="205"/>
      <c r="L71" s="205"/>
      <c r="M71" s="205"/>
      <c r="N71" s="205"/>
      <c r="O71" s="205"/>
      <c r="P71" s="205"/>
      <c r="Q71" s="205"/>
      <c r="R71" s="205"/>
    </row>
    <row r="72" spans="1:18" ht="15.75" customHeight="1" x14ac:dyDescent="0.2">
      <c r="A72" s="205"/>
      <c r="B72" s="205"/>
      <c r="C72" s="205"/>
      <c r="D72" s="205"/>
      <c r="E72" s="205"/>
      <c r="F72" s="205"/>
      <c r="G72" s="205"/>
      <c r="H72" s="204"/>
      <c r="I72" s="205"/>
      <c r="J72" s="204"/>
      <c r="K72" s="205"/>
      <c r="L72" s="205"/>
      <c r="M72" s="205"/>
      <c r="N72" s="205"/>
      <c r="O72" s="205"/>
      <c r="P72" s="205"/>
      <c r="Q72" s="205"/>
      <c r="R72" s="205"/>
    </row>
    <row r="73" spans="1:18" ht="15.75" customHeight="1" x14ac:dyDescent="0.2">
      <c r="A73" s="205"/>
      <c r="B73" s="205"/>
      <c r="C73" s="205"/>
      <c r="D73" s="205"/>
      <c r="E73" s="205"/>
      <c r="F73" s="205"/>
      <c r="G73" s="205"/>
      <c r="H73" s="204"/>
      <c r="I73" s="205"/>
      <c r="J73" s="204"/>
      <c r="K73" s="205"/>
      <c r="L73" s="205"/>
      <c r="M73" s="205"/>
      <c r="N73" s="205"/>
      <c r="O73" s="205"/>
      <c r="P73" s="205"/>
      <c r="Q73" s="205"/>
      <c r="R73" s="205"/>
    </row>
  </sheetData>
  <sheetProtection password="B6E1" sheet="1" objects="1" scenarios="1" formatRows="0" selectLockedCells="1"/>
  <mergeCells count="49">
    <mergeCell ref="C17:D17"/>
    <mergeCell ref="A2:G2"/>
    <mergeCell ref="B9:C9"/>
    <mergeCell ref="B5:C5"/>
    <mergeCell ref="B6:C6"/>
    <mergeCell ref="A3:G3"/>
    <mergeCell ref="E6:F11"/>
    <mergeCell ref="D5:F5"/>
    <mergeCell ref="B7:C7"/>
    <mergeCell ref="B4:F4"/>
    <mergeCell ref="B10:C10"/>
    <mergeCell ref="A12:F12"/>
    <mergeCell ref="E13:F13"/>
    <mergeCell ref="C38:D38"/>
    <mergeCell ref="C30:D30"/>
    <mergeCell ref="C34:D34"/>
    <mergeCell ref="E34:F34"/>
    <mergeCell ref="C24:D24"/>
    <mergeCell ref="C26:D26"/>
    <mergeCell ref="C37:D37"/>
    <mergeCell ref="E26:F26"/>
    <mergeCell ref="A25:F25"/>
    <mergeCell ref="C29:D29"/>
    <mergeCell ref="E29:F29"/>
    <mergeCell ref="A28:F28"/>
    <mergeCell ref="C35:D35"/>
    <mergeCell ref="C36:D36"/>
    <mergeCell ref="C27:D27"/>
    <mergeCell ref="E23:F23"/>
    <mergeCell ref="A22:F22"/>
    <mergeCell ref="E20:F20"/>
    <mergeCell ref="A19:F19"/>
    <mergeCell ref="C18:D18"/>
    <mergeCell ref="A1:F1"/>
    <mergeCell ref="A33:F33"/>
    <mergeCell ref="C31:D31"/>
    <mergeCell ref="C32:D32"/>
    <mergeCell ref="E14:F14"/>
    <mergeCell ref="E15:F15"/>
    <mergeCell ref="C13:D13"/>
    <mergeCell ref="B11:C11"/>
    <mergeCell ref="C15:D15"/>
    <mergeCell ref="E17:F17"/>
    <mergeCell ref="C14:D14"/>
    <mergeCell ref="C21:D21"/>
    <mergeCell ref="C20:D20"/>
    <mergeCell ref="A16:F16"/>
    <mergeCell ref="C23:D23"/>
    <mergeCell ref="B8:C8"/>
  </mergeCells>
  <dataValidations count="5">
    <dataValidation type="list" allowBlank="1" showInputMessage="1" showErrorMessage="1" sqref="E14:F15">
      <formula1>$K$15:$K$18</formula1>
    </dataValidation>
    <dataValidation type="decimal" operator="greaterThanOrEqual" showInputMessage="1" showErrorMessage="1" errorTitle="Conteúdo Inválido" error="Digite apenas números ou deixe em branco." sqref="D6:D11">
      <formula1>0</formula1>
    </dataValidation>
    <dataValidation type="list" allowBlank="1" showInputMessage="1" showErrorMessage="1" errorTitle="ATENÇÃO" error="Assinale com &quot;X&quot; ou deixe em branco" sqref="D5">
      <formula1>$K$8:$K$11</formula1>
    </dataValidation>
    <dataValidation operator="greaterThanOrEqual" allowBlank="1" showInputMessage="1" showErrorMessage="1" sqref="G5:G11 G14:G15 G18 G21 G24 G27 G30:G32 G35:G38"/>
    <dataValidation type="list" allowBlank="1" showInputMessage="1" showErrorMessage="1" errorTitle="CONTEÚDO INVÁLIDO" error="Selecione apenas &quot;SIM&quot;, &quot;NÃO&quot; ou DEL para limpar o campo._x000a_" prompt="Selecione &quot;SIM&quot; ou &quot;NÃO&quot;" sqref="E18 E21 E24 E27 E30 E31 E32 E35 E36 E37 E38">
      <formula1>$E$47:$E$49</formula1>
    </dataValidation>
  </dataValidations>
  <pageMargins left="0.511811024" right="0.511811024" top="0.78740157499999996" bottom="0.78740157499999996" header="0.31496062000000002" footer="0.31496062000000002"/>
  <pageSetup paperSize="9" orientation="portrait"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0">
    <tabColor theme="4" tint="0.59999389629810485"/>
  </sheetPr>
  <dimension ref="A1:Z276"/>
  <sheetViews>
    <sheetView showGridLines="0" topLeftCell="A125" zoomScale="85" zoomScaleNormal="85" workbookViewId="0">
      <selection activeCell="G129" sqref="G129"/>
    </sheetView>
  </sheetViews>
  <sheetFormatPr defaultColWidth="14.42578125" defaultRowHeight="15.75" x14ac:dyDescent="0.2"/>
  <cols>
    <col min="1" max="1" width="9.85546875" style="256" customWidth="1"/>
    <col min="2" max="2" width="71.5703125" style="256" customWidth="1"/>
    <col min="3" max="3" width="19.85546875" style="256" customWidth="1"/>
    <col min="4" max="4" width="23.85546875" style="256" customWidth="1"/>
    <col min="5" max="5" width="20.7109375" style="256" customWidth="1"/>
    <col min="6" max="6" width="13" style="256" customWidth="1"/>
    <col min="7" max="7" width="36.85546875" style="256" customWidth="1"/>
    <col min="8" max="8" width="9.5703125" style="257" hidden="1" customWidth="1"/>
    <col min="9" max="9" width="9.5703125" style="239" hidden="1" customWidth="1"/>
    <col min="10" max="10" width="22.140625" style="256" hidden="1" customWidth="1"/>
    <col min="11" max="11" width="31.85546875" style="256" hidden="1" customWidth="1"/>
    <col min="12" max="16384" width="14.42578125" style="256"/>
  </cols>
  <sheetData>
    <row r="1" spans="1:26" s="227" customFormat="1" ht="37.5" hidden="1" customHeight="1" x14ac:dyDescent="0.2">
      <c r="A1" s="286" t="s">
        <v>399</v>
      </c>
      <c r="B1" s="286"/>
      <c r="C1" s="286"/>
      <c r="D1" s="286"/>
      <c r="E1" s="286"/>
      <c r="F1" s="286"/>
      <c r="G1" s="122"/>
    </row>
    <row r="2" spans="1:26" s="227" customFormat="1" ht="133.5" customHeight="1" x14ac:dyDescent="0.2">
      <c r="A2" s="408" t="s">
        <v>414</v>
      </c>
      <c r="B2" s="408"/>
      <c r="C2" s="408"/>
      <c r="D2" s="408"/>
      <c r="E2" s="408"/>
      <c r="F2" s="408"/>
      <c r="G2" s="408"/>
      <c r="H2" s="228"/>
      <c r="I2" s="228"/>
      <c r="J2" s="229"/>
      <c r="K2" s="229"/>
      <c r="L2" s="229"/>
      <c r="M2" s="229"/>
      <c r="N2" s="229"/>
    </row>
    <row r="3" spans="1:26" s="232" customFormat="1" ht="24.75" customHeight="1" x14ac:dyDescent="0.2">
      <c r="A3" s="428" t="s">
        <v>64</v>
      </c>
      <c r="B3" s="428"/>
      <c r="C3" s="428"/>
      <c r="D3" s="428"/>
      <c r="E3" s="428"/>
      <c r="F3" s="428"/>
      <c r="G3" s="428"/>
      <c r="H3" s="230"/>
      <c r="I3" s="231"/>
      <c r="K3" s="45" t="s">
        <v>469</v>
      </c>
    </row>
    <row r="4" spans="1:26" s="235" customFormat="1" ht="23.25" customHeight="1" x14ac:dyDescent="0.2">
      <c r="A4" s="124" t="s">
        <v>65</v>
      </c>
      <c r="B4" s="288" t="s">
        <v>444</v>
      </c>
      <c r="C4" s="288"/>
      <c r="D4" s="124" t="s">
        <v>91</v>
      </c>
      <c r="E4" s="345" t="s">
        <v>401</v>
      </c>
      <c r="F4" s="346"/>
      <c r="G4" s="347"/>
      <c r="H4" s="233" t="s">
        <v>176</v>
      </c>
      <c r="I4" s="234" t="s">
        <v>177</v>
      </c>
      <c r="J4" s="145"/>
      <c r="K4" s="45" t="s">
        <v>228</v>
      </c>
      <c r="L4" s="145"/>
      <c r="M4" s="145"/>
      <c r="N4" s="145"/>
      <c r="O4" s="145"/>
      <c r="P4" s="145"/>
      <c r="Q4" s="145"/>
      <c r="R4" s="145"/>
      <c r="S4" s="145"/>
      <c r="T4" s="145"/>
      <c r="U4" s="145"/>
      <c r="V4" s="145"/>
      <c r="W4" s="145"/>
      <c r="X4" s="145"/>
      <c r="Y4" s="145"/>
      <c r="Z4" s="145"/>
    </row>
    <row r="5" spans="1:26" s="239" customFormat="1" ht="26.25" customHeight="1" x14ac:dyDescent="0.2">
      <c r="A5" s="236">
        <v>183</v>
      </c>
      <c r="B5" s="411" t="s">
        <v>338</v>
      </c>
      <c r="C5" s="411"/>
      <c r="D5" s="258">
        <v>690</v>
      </c>
      <c r="E5" s="413"/>
      <c r="F5" s="414"/>
      <c r="G5" s="415"/>
      <c r="H5" s="237">
        <f t="shared" ref="H5:H11" si="0">COUNTIF(D5,"&gt;0")</f>
        <v>1</v>
      </c>
      <c r="I5" s="238">
        <v>1</v>
      </c>
      <c r="J5" s="145" t="s">
        <v>272</v>
      </c>
      <c r="K5" s="45" t="s">
        <v>229</v>
      </c>
      <c r="L5" s="145"/>
      <c r="M5" s="145"/>
      <c r="N5" s="145"/>
      <c r="O5" s="145"/>
      <c r="P5" s="145"/>
      <c r="Q5" s="145"/>
      <c r="R5" s="145"/>
      <c r="S5" s="145"/>
      <c r="T5" s="145"/>
      <c r="U5" s="145"/>
      <c r="V5" s="145"/>
      <c r="W5" s="145"/>
      <c r="X5" s="145"/>
      <c r="Y5" s="145"/>
      <c r="Z5" s="145"/>
    </row>
    <row r="6" spans="1:26" s="241" customFormat="1" ht="27" customHeight="1" x14ac:dyDescent="0.2">
      <c r="A6" s="402">
        <v>184</v>
      </c>
      <c r="B6" s="411" t="s">
        <v>339</v>
      </c>
      <c r="C6" s="240" t="s">
        <v>244</v>
      </c>
      <c r="D6" s="258">
        <v>17.324999999999999</v>
      </c>
      <c r="E6" s="413"/>
      <c r="F6" s="414"/>
      <c r="G6" s="415"/>
      <c r="H6" s="237">
        <f t="shared" si="0"/>
        <v>1</v>
      </c>
      <c r="I6" s="238">
        <v>1</v>
      </c>
      <c r="J6" s="145" t="s">
        <v>272</v>
      </c>
      <c r="K6" s="145"/>
      <c r="L6" s="145"/>
      <c r="M6" s="145"/>
      <c r="N6" s="145"/>
      <c r="O6" s="145"/>
      <c r="P6" s="145"/>
      <c r="Q6" s="145"/>
      <c r="R6" s="145"/>
      <c r="S6" s="145"/>
      <c r="T6" s="145"/>
      <c r="U6" s="145"/>
      <c r="V6" s="145"/>
      <c r="W6" s="145"/>
      <c r="X6" s="145"/>
      <c r="Y6" s="145"/>
      <c r="Z6" s="145"/>
    </row>
    <row r="7" spans="1:26" s="241" customFormat="1" ht="27" customHeight="1" x14ac:dyDescent="0.2">
      <c r="A7" s="402"/>
      <c r="B7" s="412"/>
      <c r="C7" s="240" t="s">
        <v>245</v>
      </c>
      <c r="D7" s="258">
        <v>4.5</v>
      </c>
      <c r="E7" s="413"/>
      <c r="F7" s="414"/>
      <c r="G7" s="415"/>
      <c r="H7" s="237">
        <f t="shared" si="0"/>
        <v>1</v>
      </c>
      <c r="I7" s="238">
        <v>1</v>
      </c>
      <c r="J7" s="145" t="s">
        <v>272</v>
      </c>
      <c r="K7" s="145"/>
      <c r="L7" s="145"/>
      <c r="M7" s="145"/>
      <c r="N7" s="145"/>
      <c r="O7" s="145"/>
      <c r="P7" s="145"/>
      <c r="Q7" s="145"/>
      <c r="R7" s="145"/>
      <c r="S7" s="145"/>
      <c r="T7" s="145"/>
      <c r="U7" s="145"/>
      <c r="V7" s="145"/>
      <c r="W7" s="145"/>
      <c r="X7" s="145"/>
      <c r="Y7" s="145"/>
      <c r="Z7" s="145"/>
    </row>
    <row r="8" spans="1:26" s="241" customFormat="1" ht="27" customHeight="1" x14ac:dyDescent="0.2">
      <c r="A8" s="402"/>
      <c r="B8" s="412"/>
      <c r="C8" s="240" t="s">
        <v>246</v>
      </c>
      <c r="D8" s="258">
        <v>0.45</v>
      </c>
      <c r="E8" s="413"/>
      <c r="F8" s="414"/>
      <c r="G8" s="415"/>
      <c r="H8" s="237">
        <f t="shared" si="0"/>
        <v>1</v>
      </c>
      <c r="I8" s="238">
        <v>1</v>
      </c>
      <c r="J8" s="145" t="s">
        <v>272</v>
      </c>
      <c r="K8" s="145" t="s">
        <v>259</v>
      </c>
      <c r="L8" s="145"/>
      <c r="M8" s="145"/>
      <c r="N8" s="145"/>
      <c r="O8" s="145"/>
      <c r="P8" s="145"/>
      <c r="Q8" s="145"/>
      <c r="R8" s="145"/>
      <c r="S8" s="145"/>
      <c r="T8" s="145"/>
      <c r="U8" s="145"/>
      <c r="V8" s="145"/>
      <c r="W8" s="145"/>
      <c r="X8" s="145"/>
      <c r="Y8" s="145"/>
      <c r="Z8" s="145"/>
    </row>
    <row r="9" spans="1:26" s="241" customFormat="1" ht="27" customHeight="1" x14ac:dyDescent="0.2">
      <c r="A9" s="402"/>
      <c r="B9" s="412"/>
      <c r="C9" s="240" t="s">
        <v>247</v>
      </c>
      <c r="D9" s="258">
        <v>0.25</v>
      </c>
      <c r="E9" s="413"/>
      <c r="F9" s="414"/>
      <c r="G9" s="415"/>
      <c r="H9" s="237">
        <f t="shared" si="0"/>
        <v>1</v>
      </c>
      <c r="I9" s="238">
        <v>1</v>
      </c>
      <c r="J9" s="145" t="s">
        <v>272</v>
      </c>
      <c r="K9" s="145"/>
      <c r="L9" s="145"/>
      <c r="M9" s="145"/>
      <c r="N9" s="145"/>
      <c r="O9" s="145"/>
      <c r="P9" s="145"/>
      <c r="Q9" s="145"/>
      <c r="R9" s="145"/>
      <c r="S9" s="145"/>
      <c r="T9" s="145"/>
      <c r="U9" s="145"/>
      <c r="V9" s="145"/>
      <c r="W9" s="145"/>
      <c r="X9" s="145"/>
      <c r="Y9" s="145"/>
      <c r="Z9" s="145"/>
    </row>
    <row r="10" spans="1:26" s="241" customFormat="1" ht="25.5" customHeight="1" x14ac:dyDescent="0.2">
      <c r="A10" s="236">
        <v>185</v>
      </c>
      <c r="B10" s="411" t="s">
        <v>340</v>
      </c>
      <c r="C10" s="411"/>
      <c r="D10" s="258">
        <v>667.5</v>
      </c>
      <c r="E10" s="413"/>
      <c r="F10" s="414"/>
      <c r="G10" s="415"/>
      <c r="H10" s="237">
        <f t="shared" si="0"/>
        <v>1</v>
      </c>
      <c r="I10" s="238">
        <v>1</v>
      </c>
      <c r="J10" s="145" t="s">
        <v>272</v>
      </c>
      <c r="K10" s="145"/>
      <c r="L10" s="145"/>
      <c r="M10" s="145"/>
      <c r="N10" s="145"/>
      <c r="O10" s="145"/>
      <c r="P10" s="145"/>
      <c r="Q10" s="145"/>
      <c r="R10" s="145"/>
      <c r="S10" s="145"/>
      <c r="T10" s="145"/>
      <c r="U10" s="145"/>
      <c r="V10" s="145"/>
      <c r="W10" s="145"/>
      <c r="X10" s="145"/>
      <c r="Y10" s="145"/>
      <c r="Z10" s="145"/>
    </row>
    <row r="11" spans="1:26" s="241" customFormat="1" ht="25.5" customHeight="1" x14ac:dyDescent="0.2">
      <c r="A11" s="236">
        <v>186</v>
      </c>
      <c r="B11" s="411" t="s">
        <v>341</v>
      </c>
      <c r="C11" s="411"/>
      <c r="D11" s="258">
        <v>13110</v>
      </c>
      <c r="E11" s="413" t="s">
        <v>483</v>
      </c>
      <c r="F11" s="414"/>
      <c r="G11" s="415"/>
      <c r="H11" s="237">
        <f t="shared" si="0"/>
        <v>1</v>
      </c>
      <c r="I11" s="238">
        <v>1</v>
      </c>
      <c r="J11" s="145" t="s">
        <v>272</v>
      </c>
      <c r="K11" s="145"/>
      <c r="L11" s="145"/>
      <c r="M11" s="145"/>
      <c r="N11" s="145"/>
      <c r="O11" s="145"/>
      <c r="P11" s="145"/>
      <c r="Q11" s="145"/>
      <c r="R11" s="145"/>
      <c r="S11" s="145"/>
      <c r="T11" s="145"/>
      <c r="U11" s="145"/>
      <c r="V11" s="145"/>
      <c r="W11" s="145"/>
      <c r="X11" s="145"/>
      <c r="Y11" s="145"/>
      <c r="Z11" s="145"/>
    </row>
    <row r="12" spans="1:26" s="241" customFormat="1" ht="24" customHeight="1" x14ac:dyDescent="0.2">
      <c r="A12" s="288" t="s">
        <v>167</v>
      </c>
      <c r="B12" s="288"/>
      <c r="C12" s="288"/>
      <c r="D12" s="288"/>
      <c r="E12" s="288"/>
      <c r="F12" s="288"/>
      <c r="G12" s="124"/>
      <c r="H12" s="242"/>
      <c r="I12" s="234"/>
      <c r="J12" s="145"/>
      <c r="K12" s="145"/>
      <c r="L12" s="145"/>
      <c r="M12" s="145"/>
      <c r="N12" s="145"/>
      <c r="O12" s="145"/>
      <c r="P12" s="145"/>
      <c r="Q12" s="145"/>
      <c r="R12" s="145"/>
      <c r="S12" s="145"/>
      <c r="T12" s="145"/>
      <c r="U12" s="145"/>
      <c r="V12" s="145"/>
      <c r="W12" s="145"/>
      <c r="X12" s="145"/>
      <c r="Y12" s="145"/>
      <c r="Z12" s="145"/>
    </row>
    <row r="13" spans="1:26" s="235" customFormat="1" ht="24" customHeight="1" x14ac:dyDescent="0.2">
      <c r="A13" s="124" t="s">
        <v>65</v>
      </c>
      <c r="B13" s="288" t="s">
        <v>90</v>
      </c>
      <c r="C13" s="288"/>
      <c r="D13" s="288" t="s">
        <v>91</v>
      </c>
      <c r="E13" s="288"/>
      <c r="F13" s="288"/>
      <c r="G13" s="124" t="s">
        <v>401</v>
      </c>
      <c r="H13" s="233" t="s">
        <v>176</v>
      </c>
      <c r="I13" s="234" t="s">
        <v>177</v>
      </c>
      <c r="J13" s="145"/>
      <c r="K13" s="145"/>
      <c r="L13" s="145"/>
      <c r="M13" s="145"/>
      <c r="N13" s="145"/>
      <c r="O13" s="145"/>
      <c r="P13" s="145"/>
      <c r="Q13" s="145"/>
      <c r="R13" s="145"/>
      <c r="S13" s="145"/>
      <c r="T13" s="145"/>
      <c r="U13" s="145"/>
      <c r="V13" s="145"/>
      <c r="W13" s="145"/>
      <c r="X13" s="145"/>
      <c r="Y13" s="145"/>
      <c r="Z13" s="145"/>
    </row>
    <row r="14" spans="1:26" s="241" customFormat="1" ht="27.75" customHeight="1" x14ac:dyDescent="0.2">
      <c r="A14" s="236">
        <v>187</v>
      </c>
      <c r="B14" s="409" t="s">
        <v>28</v>
      </c>
      <c r="C14" s="409"/>
      <c r="D14" s="110" t="s">
        <v>228</v>
      </c>
      <c r="E14" s="406"/>
      <c r="F14" s="406"/>
      <c r="G14" s="70"/>
      <c r="H14" s="237">
        <f>IF(OR(D14="Selecione SIM OU NÃO",D14=""),0,1)</f>
        <v>1</v>
      </c>
      <c r="I14" s="238">
        <v>1</v>
      </c>
      <c r="J14" s="145"/>
      <c r="K14" s="145"/>
      <c r="L14" s="145"/>
      <c r="M14" s="145"/>
      <c r="N14" s="145"/>
      <c r="O14" s="145"/>
      <c r="P14" s="145"/>
      <c r="Q14" s="145"/>
      <c r="R14" s="145"/>
      <c r="S14" s="145"/>
      <c r="T14" s="145"/>
      <c r="U14" s="145"/>
      <c r="V14" s="145"/>
      <c r="W14" s="145"/>
      <c r="X14" s="145"/>
      <c r="Y14" s="145"/>
      <c r="Z14" s="145"/>
    </row>
    <row r="15" spans="1:26" s="241" customFormat="1" ht="27.75" customHeight="1" x14ac:dyDescent="0.2">
      <c r="A15" s="236">
        <v>188</v>
      </c>
      <c r="B15" s="387" t="s">
        <v>47</v>
      </c>
      <c r="C15" s="387"/>
      <c r="D15" s="110" t="s">
        <v>228</v>
      </c>
      <c r="E15" s="406"/>
      <c r="F15" s="406"/>
      <c r="G15" s="70"/>
      <c r="H15" s="237">
        <f>IF(OR(D15="Selecione SIM OU NÃO",D15=""),0,1)</f>
        <v>1</v>
      </c>
      <c r="I15" s="238">
        <v>1</v>
      </c>
      <c r="J15" s="145"/>
      <c r="K15" s="145"/>
      <c r="L15" s="145"/>
      <c r="M15" s="145"/>
      <c r="N15" s="145"/>
      <c r="O15" s="145"/>
      <c r="P15" s="145"/>
      <c r="Q15" s="145"/>
      <c r="R15" s="145"/>
      <c r="S15" s="145"/>
      <c r="T15" s="145"/>
      <c r="U15" s="145"/>
      <c r="V15" s="145"/>
      <c r="W15" s="145"/>
      <c r="X15" s="145"/>
      <c r="Y15" s="145"/>
      <c r="Z15" s="145"/>
    </row>
    <row r="16" spans="1:26" s="241" customFormat="1" ht="49.5" customHeight="1" x14ac:dyDescent="0.2">
      <c r="A16" s="403"/>
      <c r="B16" s="403"/>
      <c r="C16" s="403"/>
      <c r="D16" s="269" t="s">
        <v>435</v>
      </c>
      <c r="E16" s="406"/>
      <c r="F16" s="406"/>
      <c r="G16" s="406"/>
      <c r="H16" s="237"/>
      <c r="I16" s="238"/>
      <c r="J16" s="145"/>
      <c r="K16" s="145"/>
      <c r="L16" s="145"/>
      <c r="M16" s="145"/>
      <c r="N16" s="145"/>
      <c r="O16" s="145"/>
      <c r="P16" s="145"/>
      <c r="Q16" s="145"/>
      <c r="R16" s="145"/>
      <c r="S16" s="145"/>
      <c r="T16" s="145"/>
      <c r="U16" s="145"/>
      <c r="V16" s="145"/>
      <c r="W16" s="145"/>
      <c r="X16" s="145"/>
      <c r="Y16" s="145"/>
      <c r="Z16" s="145"/>
    </row>
    <row r="17" spans="1:26" s="241" customFormat="1" ht="63" customHeight="1" x14ac:dyDescent="0.2">
      <c r="A17" s="402">
        <v>189</v>
      </c>
      <c r="B17" s="387" t="s">
        <v>48</v>
      </c>
      <c r="C17" s="387"/>
      <c r="D17" s="110" t="s">
        <v>259</v>
      </c>
      <c r="E17" s="404" t="s">
        <v>422</v>
      </c>
      <c r="F17" s="404"/>
      <c r="G17" s="70"/>
      <c r="H17" s="416">
        <f>IF(OR(D17&lt;&gt;"",D18&lt;&gt;"",D19&lt;&gt;""),1,0)</f>
        <v>1</v>
      </c>
      <c r="I17" s="420">
        <v>1</v>
      </c>
      <c r="J17" s="145"/>
      <c r="K17" s="145"/>
      <c r="L17" s="145"/>
      <c r="M17" s="243"/>
      <c r="N17" s="145"/>
      <c r="O17" s="145"/>
      <c r="P17" s="145"/>
      <c r="Q17" s="145"/>
      <c r="R17" s="145"/>
      <c r="S17" s="145"/>
      <c r="T17" s="145"/>
      <c r="U17" s="145"/>
      <c r="V17" s="145"/>
      <c r="W17" s="145"/>
      <c r="X17" s="145"/>
      <c r="Y17" s="145"/>
      <c r="Z17" s="145"/>
    </row>
    <row r="18" spans="1:26" s="241" customFormat="1" ht="58.5" customHeight="1" x14ac:dyDescent="0.2">
      <c r="A18" s="402"/>
      <c r="B18" s="387"/>
      <c r="C18" s="387"/>
      <c r="D18" s="110"/>
      <c r="E18" s="407" t="s">
        <v>423</v>
      </c>
      <c r="F18" s="407"/>
      <c r="G18" s="70"/>
      <c r="H18" s="416"/>
      <c r="I18" s="420"/>
      <c r="J18" s="145"/>
      <c r="K18" s="145"/>
      <c r="L18" s="145"/>
      <c r="M18" s="243"/>
      <c r="N18" s="145"/>
      <c r="O18" s="145"/>
      <c r="P18" s="145"/>
      <c r="Q18" s="145"/>
      <c r="R18" s="145"/>
      <c r="S18" s="145"/>
      <c r="T18" s="145"/>
      <c r="U18" s="145"/>
      <c r="V18" s="145"/>
      <c r="W18" s="145"/>
      <c r="X18" s="145"/>
      <c r="Y18" s="145"/>
      <c r="Z18" s="145"/>
    </row>
    <row r="19" spans="1:26" s="241" customFormat="1" ht="45.75" customHeight="1" x14ac:dyDescent="0.2">
      <c r="A19" s="402"/>
      <c r="B19" s="387"/>
      <c r="C19" s="387"/>
      <c r="D19" s="110"/>
      <c r="E19" s="407" t="s">
        <v>424</v>
      </c>
      <c r="F19" s="407"/>
      <c r="G19" s="70"/>
      <c r="H19" s="416"/>
      <c r="I19" s="420"/>
      <c r="J19" s="145"/>
      <c r="K19" s="145"/>
      <c r="L19" s="145"/>
      <c r="M19" s="243"/>
      <c r="N19" s="145"/>
      <c r="O19" s="145"/>
      <c r="P19" s="145"/>
      <c r="Q19" s="145"/>
      <c r="R19" s="145"/>
      <c r="S19" s="145"/>
      <c r="T19" s="145"/>
      <c r="U19" s="145"/>
      <c r="V19" s="145"/>
      <c r="W19" s="145"/>
      <c r="X19" s="145"/>
      <c r="Y19" s="145"/>
      <c r="Z19" s="145"/>
    </row>
    <row r="20" spans="1:26" s="241" customFormat="1" ht="30" customHeight="1" x14ac:dyDescent="0.2">
      <c r="A20" s="236">
        <v>190</v>
      </c>
      <c r="B20" s="387" t="s">
        <v>271</v>
      </c>
      <c r="C20" s="387"/>
      <c r="D20" s="110" t="s">
        <v>228</v>
      </c>
      <c r="E20" s="406"/>
      <c r="F20" s="406"/>
      <c r="G20" s="70"/>
      <c r="H20" s="237">
        <f>IF(OR(D20="Selecione SIM OU NÃO",D20=""),0,1)</f>
        <v>1</v>
      </c>
      <c r="I20" s="238">
        <v>1</v>
      </c>
      <c r="J20" s="145"/>
      <c r="K20" s="145"/>
      <c r="L20" s="145"/>
      <c r="M20" s="145"/>
      <c r="N20" s="145"/>
      <c r="O20" s="145"/>
      <c r="P20" s="145"/>
      <c r="Q20" s="145"/>
      <c r="R20" s="145"/>
      <c r="S20" s="145"/>
      <c r="T20" s="145"/>
      <c r="U20" s="145"/>
      <c r="V20" s="145"/>
      <c r="W20" s="145"/>
      <c r="X20" s="145"/>
      <c r="Y20" s="145"/>
      <c r="Z20" s="145"/>
    </row>
    <row r="21" spans="1:26" s="241" customFormat="1" ht="50.25" customHeight="1" x14ac:dyDescent="0.2">
      <c r="A21" s="403"/>
      <c r="B21" s="403"/>
      <c r="C21" s="403"/>
      <c r="D21" s="269" t="s">
        <v>434</v>
      </c>
      <c r="E21" s="406"/>
      <c r="F21" s="406"/>
      <c r="G21" s="406"/>
      <c r="H21" s="237"/>
      <c r="I21" s="238"/>
      <c r="J21" s="145"/>
      <c r="K21" s="145"/>
      <c r="L21" s="145"/>
      <c r="M21" s="145"/>
      <c r="N21" s="145"/>
      <c r="O21" s="145"/>
      <c r="P21" s="145"/>
      <c r="Q21" s="145"/>
      <c r="R21" s="145"/>
      <c r="S21" s="145"/>
      <c r="T21" s="145"/>
      <c r="U21" s="145"/>
      <c r="V21" s="145"/>
      <c r="W21" s="145"/>
      <c r="X21" s="145"/>
      <c r="Y21" s="145"/>
      <c r="Z21" s="145"/>
    </row>
    <row r="22" spans="1:26" s="241" customFormat="1" ht="48.75" customHeight="1" x14ac:dyDescent="0.2">
      <c r="A22" s="402">
        <v>191</v>
      </c>
      <c r="B22" s="387" t="s">
        <v>49</v>
      </c>
      <c r="C22" s="387"/>
      <c r="D22" s="110" t="s">
        <v>259</v>
      </c>
      <c r="E22" s="407" t="s">
        <v>425</v>
      </c>
      <c r="F22" s="407"/>
      <c r="G22" s="70"/>
      <c r="H22" s="416">
        <f>IF(OR(D22&lt;&gt;"",D23&lt;&gt;"",D24&lt;&gt;"",D25&lt;&gt;"",D26&lt;&gt;"",D27&lt;&gt;""),1,0)</f>
        <v>1</v>
      </c>
      <c r="I22" s="420">
        <v>1</v>
      </c>
      <c r="J22" s="145"/>
      <c r="K22" s="145"/>
      <c r="L22" s="145"/>
      <c r="M22" s="145"/>
      <c r="N22" s="145"/>
      <c r="O22" s="145"/>
      <c r="P22" s="145"/>
      <c r="Q22" s="145"/>
      <c r="R22" s="145"/>
      <c r="S22" s="145"/>
      <c r="T22" s="145"/>
      <c r="U22" s="145"/>
      <c r="V22" s="145"/>
      <c r="W22" s="145"/>
      <c r="X22" s="145"/>
      <c r="Y22" s="145"/>
      <c r="Z22" s="145"/>
    </row>
    <row r="23" spans="1:26" s="241" customFormat="1" ht="35.25" customHeight="1" x14ac:dyDescent="0.2">
      <c r="A23" s="402"/>
      <c r="B23" s="387"/>
      <c r="C23" s="387"/>
      <c r="D23" s="110" t="s">
        <v>259</v>
      </c>
      <c r="E23" s="407" t="s">
        <v>426</v>
      </c>
      <c r="F23" s="407"/>
      <c r="G23" s="70"/>
      <c r="H23" s="416"/>
      <c r="I23" s="420"/>
      <c r="J23" s="145"/>
      <c r="K23" s="145"/>
      <c r="L23" s="145"/>
      <c r="M23" s="145"/>
      <c r="N23" s="145"/>
      <c r="O23" s="145"/>
      <c r="P23" s="145"/>
      <c r="Q23" s="145"/>
      <c r="R23" s="145"/>
      <c r="S23" s="145"/>
      <c r="T23" s="145"/>
      <c r="U23" s="145"/>
      <c r="V23" s="145"/>
      <c r="W23" s="145"/>
      <c r="X23" s="145"/>
      <c r="Y23" s="145"/>
      <c r="Z23" s="145"/>
    </row>
    <row r="24" spans="1:26" s="241" customFormat="1" ht="45.75" customHeight="1" x14ac:dyDescent="0.2">
      <c r="A24" s="402"/>
      <c r="B24" s="387"/>
      <c r="C24" s="387"/>
      <c r="D24" s="110" t="s">
        <v>259</v>
      </c>
      <c r="E24" s="407" t="s">
        <v>427</v>
      </c>
      <c r="F24" s="407"/>
      <c r="G24" s="70"/>
      <c r="H24" s="416"/>
      <c r="I24" s="420"/>
      <c r="J24" s="145"/>
      <c r="K24" s="145"/>
      <c r="L24" s="145"/>
      <c r="M24" s="145"/>
      <c r="N24" s="145"/>
      <c r="O24" s="145"/>
      <c r="P24" s="145"/>
      <c r="Q24" s="145"/>
      <c r="R24" s="145"/>
      <c r="S24" s="145"/>
      <c r="T24" s="145"/>
      <c r="U24" s="145"/>
      <c r="V24" s="145"/>
      <c r="W24" s="145"/>
      <c r="X24" s="145"/>
      <c r="Y24" s="145"/>
      <c r="Z24" s="145"/>
    </row>
    <row r="25" spans="1:26" s="241" customFormat="1" ht="51" customHeight="1" x14ac:dyDescent="0.2">
      <c r="A25" s="402"/>
      <c r="B25" s="387"/>
      <c r="C25" s="387"/>
      <c r="D25" s="110" t="s">
        <v>259</v>
      </c>
      <c r="E25" s="407" t="s">
        <v>428</v>
      </c>
      <c r="F25" s="407"/>
      <c r="G25" s="70"/>
      <c r="H25" s="416"/>
      <c r="I25" s="420"/>
      <c r="J25" s="145"/>
      <c r="K25" s="145"/>
      <c r="L25" s="145"/>
      <c r="M25" s="145"/>
      <c r="N25" s="145"/>
      <c r="O25" s="145"/>
      <c r="P25" s="145"/>
      <c r="Q25" s="145"/>
      <c r="R25" s="145"/>
      <c r="S25" s="145"/>
      <c r="T25" s="145"/>
      <c r="U25" s="145"/>
      <c r="V25" s="145"/>
      <c r="W25" s="145"/>
      <c r="X25" s="145"/>
      <c r="Y25" s="145"/>
      <c r="Z25" s="145"/>
    </row>
    <row r="26" spans="1:26" s="241" customFormat="1" ht="128.25" customHeight="1" x14ac:dyDescent="0.2">
      <c r="A26" s="402"/>
      <c r="B26" s="387"/>
      <c r="C26" s="387"/>
      <c r="D26" s="110" t="s">
        <v>259</v>
      </c>
      <c r="E26" s="407" t="s">
        <v>429</v>
      </c>
      <c r="F26" s="407"/>
      <c r="G26" s="70" t="s">
        <v>484</v>
      </c>
      <c r="H26" s="416"/>
      <c r="I26" s="420"/>
      <c r="J26" s="145"/>
      <c r="K26" s="145"/>
      <c r="L26" s="145"/>
      <c r="M26" s="145"/>
      <c r="N26" s="145"/>
      <c r="O26" s="145"/>
      <c r="P26" s="145"/>
      <c r="Q26" s="145"/>
      <c r="R26" s="145"/>
      <c r="S26" s="145"/>
      <c r="T26" s="145"/>
      <c r="U26" s="145"/>
      <c r="V26" s="145"/>
      <c r="W26" s="145"/>
      <c r="X26" s="145"/>
      <c r="Y26" s="145"/>
      <c r="Z26" s="145"/>
    </row>
    <row r="27" spans="1:26" s="241" customFormat="1" ht="25.5" customHeight="1" x14ac:dyDescent="0.2">
      <c r="A27" s="402"/>
      <c r="B27" s="387"/>
      <c r="C27" s="387"/>
      <c r="D27" s="110"/>
      <c r="E27" s="407" t="s">
        <v>430</v>
      </c>
      <c r="F27" s="407"/>
      <c r="G27" s="70"/>
      <c r="H27" s="416"/>
      <c r="I27" s="420"/>
      <c r="J27" s="145"/>
      <c r="K27" s="145"/>
      <c r="L27" s="145"/>
      <c r="M27" s="145"/>
      <c r="N27" s="145"/>
      <c r="O27" s="145"/>
      <c r="P27" s="145"/>
      <c r="Q27" s="145"/>
      <c r="R27" s="145"/>
      <c r="S27" s="145"/>
      <c r="T27" s="145"/>
      <c r="U27" s="145"/>
      <c r="V27" s="145"/>
      <c r="W27" s="145"/>
      <c r="X27" s="145"/>
      <c r="Y27" s="145"/>
      <c r="Z27" s="145"/>
    </row>
    <row r="28" spans="1:26" s="241" customFormat="1" ht="34.5" customHeight="1" x14ac:dyDescent="0.2">
      <c r="A28" s="236">
        <v>192</v>
      </c>
      <c r="B28" s="387" t="s">
        <v>50</v>
      </c>
      <c r="C28" s="387"/>
      <c r="D28" s="110" t="s">
        <v>228</v>
      </c>
      <c r="E28" s="406"/>
      <c r="F28" s="406"/>
      <c r="G28" s="70"/>
      <c r="H28" s="237">
        <f>IF(OR(D28="Selecione SIM OU NÃO",D28=""),0,1)</f>
        <v>1</v>
      </c>
      <c r="I28" s="238">
        <v>1</v>
      </c>
      <c r="J28" s="145"/>
      <c r="K28" s="145"/>
      <c r="L28" s="145"/>
      <c r="M28" s="145"/>
      <c r="N28" s="145"/>
      <c r="O28" s="145"/>
      <c r="P28" s="145"/>
      <c r="Q28" s="145"/>
      <c r="R28" s="145"/>
      <c r="S28" s="145"/>
      <c r="T28" s="145"/>
      <c r="U28" s="145"/>
      <c r="V28" s="145"/>
      <c r="W28" s="145"/>
      <c r="X28" s="145"/>
      <c r="Y28" s="145"/>
      <c r="Z28" s="145"/>
    </row>
    <row r="29" spans="1:26" s="241" customFormat="1" ht="48.75" customHeight="1" x14ac:dyDescent="0.2">
      <c r="A29" s="424"/>
      <c r="B29" s="430"/>
      <c r="C29" s="425"/>
      <c r="D29" s="269" t="s">
        <v>441</v>
      </c>
      <c r="E29" s="406"/>
      <c r="F29" s="406"/>
      <c r="G29" s="406"/>
      <c r="H29" s="237"/>
      <c r="I29" s="238"/>
      <c r="J29" s="145"/>
      <c r="K29" s="145"/>
      <c r="L29" s="145"/>
      <c r="M29" s="145"/>
      <c r="N29" s="145"/>
      <c r="O29" s="145"/>
      <c r="P29" s="145"/>
      <c r="Q29" s="145"/>
      <c r="R29" s="145"/>
      <c r="S29" s="145"/>
      <c r="T29" s="145"/>
      <c r="U29" s="145"/>
      <c r="V29" s="145"/>
      <c r="W29" s="145"/>
      <c r="X29" s="145"/>
      <c r="Y29" s="145"/>
      <c r="Z29" s="145"/>
    </row>
    <row r="30" spans="1:26" s="241" customFormat="1" ht="21.75" customHeight="1" x14ac:dyDescent="0.2">
      <c r="A30" s="402">
        <v>193</v>
      </c>
      <c r="B30" s="385" t="s">
        <v>51</v>
      </c>
      <c r="C30" s="385"/>
      <c r="D30" s="110"/>
      <c r="E30" s="407" t="s">
        <v>431</v>
      </c>
      <c r="F30" s="407"/>
      <c r="G30" s="70"/>
      <c r="H30" s="416">
        <f>IF(OR(D30&lt;&gt;"",D31&lt;&gt;"",D32&lt;&gt;"",D33&lt;&gt;"",D34&lt;&gt;""),1,0)</f>
        <v>1</v>
      </c>
      <c r="I30" s="420">
        <v>1</v>
      </c>
      <c r="J30" s="145"/>
      <c r="K30" s="145"/>
      <c r="L30" s="145"/>
      <c r="M30" s="145"/>
      <c r="N30" s="145"/>
      <c r="O30" s="145"/>
      <c r="P30" s="145"/>
      <c r="Q30" s="145"/>
      <c r="R30" s="145"/>
      <c r="S30" s="145"/>
      <c r="T30" s="145"/>
      <c r="U30" s="145"/>
      <c r="V30" s="145"/>
      <c r="W30" s="145"/>
      <c r="X30" s="145"/>
      <c r="Y30" s="145"/>
      <c r="Z30" s="145"/>
    </row>
    <row r="31" spans="1:26" s="241" customFormat="1" ht="33" customHeight="1" x14ac:dyDescent="0.2">
      <c r="A31" s="402"/>
      <c r="B31" s="385"/>
      <c r="C31" s="385"/>
      <c r="D31" s="110"/>
      <c r="E31" s="407" t="s">
        <v>432</v>
      </c>
      <c r="F31" s="407"/>
      <c r="G31" s="70"/>
      <c r="H31" s="416"/>
      <c r="I31" s="420"/>
      <c r="J31" s="145"/>
      <c r="K31" s="145"/>
      <c r="L31" s="145"/>
      <c r="M31" s="145"/>
      <c r="N31" s="145"/>
      <c r="O31" s="145"/>
      <c r="P31" s="145"/>
      <c r="Q31" s="145"/>
      <c r="R31" s="145"/>
      <c r="S31" s="145"/>
      <c r="T31" s="145"/>
      <c r="U31" s="145"/>
      <c r="V31" s="145"/>
      <c r="W31" s="145"/>
      <c r="X31" s="145"/>
      <c r="Y31" s="145"/>
      <c r="Z31" s="145"/>
    </row>
    <row r="32" spans="1:26" s="241" customFormat="1" ht="21.75" customHeight="1" x14ac:dyDescent="0.2">
      <c r="A32" s="402"/>
      <c r="B32" s="385"/>
      <c r="C32" s="385"/>
      <c r="D32" s="110"/>
      <c r="E32" s="407" t="s">
        <v>433</v>
      </c>
      <c r="F32" s="407"/>
      <c r="G32" s="70"/>
      <c r="H32" s="416"/>
      <c r="I32" s="420"/>
      <c r="J32" s="145"/>
      <c r="K32" s="145"/>
      <c r="L32" s="145"/>
      <c r="M32" s="145"/>
      <c r="N32" s="145"/>
      <c r="O32" s="145"/>
      <c r="P32" s="145"/>
      <c r="Q32" s="145"/>
      <c r="R32" s="145"/>
      <c r="S32" s="145"/>
      <c r="T32" s="145"/>
      <c r="U32" s="145"/>
      <c r="V32" s="145"/>
      <c r="W32" s="145"/>
      <c r="X32" s="145"/>
      <c r="Y32" s="145"/>
      <c r="Z32" s="145"/>
    </row>
    <row r="33" spans="1:26" s="241" customFormat="1" ht="21.75" customHeight="1" x14ac:dyDescent="0.2">
      <c r="A33" s="402"/>
      <c r="B33" s="385"/>
      <c r="C33" s="385"/>
      <c r="D33" s="110"/>
      <c r="E33" s="407" t="s">
        <v>440</v>
      </c>
      <c r="F33" s="407"/>
      <c r="G33" s="70"/>
      <c r="H33" s="416"/>
      <c r="I33" s="420"/>
      <c r="J33" s="145"/>
      <c r="K33" s="145"/>
      <c r="L33" s="145"/>
      <c r="M33" s="145"/>
      <c r="N33" s="145"/>
      <c r="O33" s="145"/>
      <c r="P33" s="145"/>
      <c r="Q33" s="145"/>
      <c r="R33" s="145"/>
      <c r="S33" s="145"/>
      <c r="T33" s="145"/>
      <c r="U33" s="145"/>
      <c r="V33" s="145"/>
      <c r="W33" s="145"/>
      <c r="X33" s="145"/>
      <c r="Y33" s="145"/>
      <c r="Z33" s="145"/>
    </row>
    <row r="34" spans="1:26" s="241" customFormat="1" ht="36.75" customHeight="1" x14ac:dyDescent="0.2">
      <c r="A34" s="402"/>
      <c r="B34" s="385"/>
      <c r="C34" s="385"/>
      <c r="D34" s="110" t="s">
        <v>259</v>
      </c>
      <c r="E34" s="407" t="s">
        <v>436</v>
      </c>
      <c r="F34" s="407"/>
      <c r="G34" s="70"/>
      <c r="H34" s="416"/>
      <c r="I34" s="420"/>
      <c r="J34" s="145"/>
      <c r="K34" s="145"/>
      <c r="L34" s="145"/>
      <c r="M34" s="145"/>
      <c r="N34" s="145"/>
      <c r="O34" s="145"/>
      <c r="P34" s="145"/>
      <c r="Q34" s="145"/>
      <c r="R34" s="145"/>
      <c r="S34" s="145"/>
      <c r="T34" s="145"/>
      <c r="U34" s="145"/>
      <c r="V34" s="145"/>
      <c r="W34" s="145"/>
      <c r="X34" s="145"/>
      <c r="Y34" s="145"/>
      <c r="Z34" s="145"/>
    </row>
    <row r="35" spans="1:26" s="241" customFormat="1" ht="35.25" customHeight="1" x14ac:dyDescent="0.2">
      <c r="A35" s="236">
        <v>194</v>
      </c>
      <c r="B35" s="387" t="s">
        <v>147</v>
      </c>
      <c r="C35" s="387"/>
      <c r="D35" s="110" t="s">
        <v>228</v>
      </c>
      <c r="E35" s="406"/>
      <c r="F35" s="406"/>
      <c r="G35" s="70"/>
      <c r="H35" s="237">
        <f>IF(OR(D35="Selecione SIM OU NÃO",D35=""),0,1)</f>
        <v>1</v>
      </c>
      <c r="I35" s="238">
        <v>1</v>
      </c>
      <c r="J35" s="145"/>
      <c r="K35" s="145"/>
      <c r="L35" s="145"/>
      <c r="M35" s="145"/>
      <c r="N35" s="145"/>
      <c r="O35" s="145"/>
      <c r="P35" s="145"/>
      <c r="Q35" s="145"/>
      <c r="R35" s="145"/>
      <c r="S35" s="145"/>
      <c r="T35" s="145"/>
      <c r="U35" s="145"/>
      <c r="V35" s="145"/>
      <c r="W35" s="145"/>
      <c r="X35" s="145"/>
      <c r="Y35" s="145"/>
      <c r="Z35" s="145"/>
    </row>
    <row r="36" spans="1:26" s="241" customFormat="1" ht="48.75" customHeight="1" x14ac:dyDescent="0.2">
      <c r="A36" s="403"/>
      <c r="B36" s="403"/>
      <c r="C36" s="403"/>
      <c r="D36" s="269" t="s">
        <v>441</v>
      </c>
      <c r="E36" s="406"/>
      <c r="F36" s="406"/>
      <c r="G36" s="406"/>
      <c r="H36" s="237"/>
      <c r="I36" s="238"/>
      <c r="J36" s="145"/>
      <c r="K36" s="145"/>
      <c r="L36" s="145"/>
      <c r="M36" s="145"/>
      <c r="N36" s="145"/>
      <c r="O36" s="145"/>
      <c r="P36" s="145"/>
      <c r="Q36" s="145"/>
      <c r="R36" s="145"/>
      <c r="S36" s="145"/>
      <c r="T36" s="145"/>
      <c r="U36" s="145"/>
      <c r="V36" s="145"/>
      <c r="W36" s="145"/>
      <c r="X36" s="145"/>
      <c r="Y36" s="145"/>
      <c r="Z36" s="145"/>
    </row>
    <row r="37" spans="1:26" s="241" customFormat="1" ht="35.25" customHeight="1" x14ac:dyDescent="0.2">
      <c r="A37" s="402">
        <v>195</v>
      </c>
      <c r="B37" s="387" t="s">
        <v>143</v>
      </c>
      <c r="C37" s="387"/>
      <c r="D37" s="110" t="s">
        <v>259</v>
      </c>
      <c r="E37" s="407" t="s">
        <v>437</v>
      </c>
      <c r="F37" s="407"/>
      <c r="G37" s="70"/>
      <c r="H37" s="416">
        <f>IF(OR(D37&lt;&gt;"",D38&lt;&gt;"",D39&lt;&gt;""),1,0)</f>
        <v>1</v>
      </c>
      <c r="I37" s="420">
        <v>1</v>
      </c>
      <c r="J37" s="145"/>
      <c r="K37" s="123" t="s">
        <v>273</v>
      </c>
      <c r="L37" s="145"/>
      <c r="M37" s="145"/>
      <c r="N37" s="145"/>
      <c r="O37" s="145"/>
      <c r="P37" s="145"/>
      <c r="Q37" s="145"/>
      <c r="R37" s="145"/>
      <c r="S37" s="145"/>
      <c r="T37" s="145"/>
      <c r="U37" s="145"/>
      <c r="V37" s="145"/>
      <c r="W37" s="145"/>
      <c r="X37" s="145"/>
      <c r="Y37" s="145"/>
      <c r="Z37" s="145"/>
    </row>
    <row r="38" spans="1:26" s="241" customFormat="1" ht="45.75" customHeight="1" x14ac:dyDescent="0.2">
      <c r="A38" s="402"/>
      <c r="B38" s="387"/>
      <c r="C38" s="387"/>
      <c r="D38" s="110" t="s">
        <v>259</v>
      </c>
      <c r="E38" s="407" t="s">
        <v>438</v>
      </c>
      <c r="F38" s="407"/>
      <c r="G38" s="70"/>
      <c r="H38" s="416"/>
      <c r="I38" s="420"/>
      <c r="J38" s="145"/>
      <c r="K38" s="145" t="s">
        <v>274</v>
      </c>
      <c r="L38" s="145"/>
      <c r="M38" s="145"/>
      <c r="N38" s="145"/>
      <c r="O38" s="145"/>
      <c r="P38" s="145"/>
      <c r="Q38" s="145"/>
      <c r="R38" s="145"/>
      <c r="S38" s="145"/>
      <c r="T38" s="145"/>
      <c r="U38" s="145"/>
      <c r="V38" s="145"/>
      <c r="W38" s="145"/>
      <c r="X38" s="145"/>
      <c r="Y38" s="145"/>
      <c r="Z38" s="145"/>
    </row>
    <row r="39" spans="1:26" s="241" customFormat="1" ht="24.75" customHeight="1" x14ac:dyDescent="0.2">
      <c r="A39" s="402"/>
      <c r="B39" s="387"/>
      <c r="C39" s="387"/>
      <c r="D39" s="110"/>
      <c r="E39" s="407" t="s">
        <v>439</v>
      </c>
      <c r="F39" s="407"/>
      <c r="G39" s="70"/>
      <c r="H39" s="416"/>
      <c r="I39" s="420"/>
      <c r="J39" s="145"/>
      <c r="K39" s="244" t="s">
        <v>287</v>
      </c>
      <c r="L39" s="145"/>
      <c r="M39" s="145"/>
      <c r="N39" s="145"/>
      <c r="O39" s="145"/>
      <c r="P39" s="145"/>
      <c r="Q39" s="145"/>
      <c r="R39" s="145"/>
      <c r="S39" s="145"/>
      <c r="T39" s="145"/>
      <c r="U39" s="145"/>
      <c r="V39" s="145"/>
      <c r="W39" s="145"/>
      <c r="X39" s="145"/>
      <c r="Y39" s="145"/>
      <c r="Z39" s="145"/>
    </row>
    <row r="40" spans="1:26" s="241" customFormat="1" ht="31.5" customHeight="1" x14ac:dyDescent="0.2">
      <c r="A40" s="236">
        <v>196</v>
      </c>
      <c r="B40" s="387" t="s">
        <v>144</v>
      </c>
      <c r="C40" s="387"/>
      <c r="D40" s="410" t="s">
        <v>286</v>
      </c>
      <c r="E40" s="410"/>
      <c r="F40" s="270"/>
      <c r="G40" s="70"/>
      <c r="H40" s="245">
        <f>IF(OR(D40="  selecione uma opção",D40=""),0,1)</f>
        <v>1</v>
      </c>
      <c r="I40" s="238">
        <v>1</v>
      </c>
      <c r="J40" s="145"/>
      <c r="K40" s="244" t="s">
        <v>288</v>
      </c>
      <c r="L40" s="145"/>
      <c r="M40" s="145"/>
      <c r="N40" s="145"/>
      <c r="O40" s="145"/>
      <c r="P40" s="145"/>
      <c r="Q40" s="145"/>
      <c r="R40" s="145"/>
      <c r="S40" s="145"/>
      <c r="T40" s="145"/>
      <c r="U40" s="145"/>
      <c r="V40" s="145"/>
      <c r="W40" s="145"/>
      <c r="X40" s="145"/>
      <c r="Y40" s="145"/>
      <c r="Z40" s="145"/>
    </row>
    <row r="41" spans="1:26" s="241" customFormat="1" ht="27" customHeight="1" x14ac:dyDescent="0.2">
      <c r="A41" s="236">
        <v>197</v>
      </c>
      <c r="B41" s="387" t="s">
        <v>52</v>
      </c>
      <c r="C41" s="387"/>
      <c r="D41" s="110" t="s">
        <v>229</v>
      </c>
      <c r="E41" s="406"/>
      <c r="F41" s="406"/>
      <c r="G41" s="70"/>
      <c r="H41" s="237">
        <f>IF(OR(D41="Selecione SIM OU NÃO",D41=""),0,1)</f>
        <v>1</v>
      </c>
      <c r="I41" s="238">
        <v>1</v>
      </c>
      <c r="J41" s="145"/>
      <c r="K41" s="244" t="s">
        <v>286</v>
      </c>
      <c r="L41" s="145"/>
      <c r="M41" s="145"/>
      <c r="N41" s="145"/>
      <c r="O41" s="145"/>
      <c r="P41" s="145"/>
      <c r="Q41" s="145"/>
      <c r="R41" s="145"/>
      <c r="S41" s="145"/>
      <c r="T41" s="145"/>
      <c r="U41" s="145"/>
      <c r="V41" s="145"/>
      <c r="W41" s="145"/>
      <c r="X41" s="145"/>
      <c r="Y41" s="145"/>
      <c r="Z41" s="145"/>
    </row>
    <row r="42" spans="1:26" s="241" customFormat="1" ht="32.25" customHeight="1" x14ac:dyDescent="0.2">
      <c r="A42" s="236">
        <v>198</v>
      </c>
      <c r="B42" s="387" t="s">
        <v>53</v>
      </c>
      <c r="C42" s="387"/>
      <c r="D42" s="110" t="s">
        <v>228</v>
      </c>
      <c r="E42" s="406"/>
      <c r="F42" s="406"/>
      <c r="G42" s="70"/>
      <c r="H42" s="237">
        <f>IF(OR(D42="Selecione SIM OU NÃO",D42=""),0,1)</f>
        <v>1</v>
      </c>
      <c r="I42" s="238">
        <v>1</v>
      </c>
      <c r="J42" s="145"/>
      <c r="L42" s="145"/>
      <c r="M42" s="145"/>
      <c r="N42" s="145"/>
      <c r="O42" s="145"/>
      <c r="P42" s="145"/>
      <c r="Q42" s="145"/>
      <c r="R42" s="145"/>
      <c r="S42" s="145"/>
      <c r="T42" s="145"/>
      <c r="U42" s="145"/>
      <c r="V42" s="145"/>
      <c r="W42" s="145"/>
      <c r="X42" s="145"/>
      <c r="Y42" s="145"/>
      <c r="Z42" s="145"/>
    </row>
    <row r="43" spans="1:26" s="241" customFormat="1" ht="48.75" customHeight="1" x14ac:dyDescent="0.2">
      <c r="A43" s="403"/>
      <c r="B43" s="403"/>
      <c r="C43" s="403"/>
      <c r="D43" s="269" t="s">
        <v>441</v>
      </c>
      <c r="E43" s="406"/>
      <c r="F43" s="406"/>
      <c r="G43" s="406"/>
      <c r="H43" s="237"/>
      <c r="I43" s="238"/>
      <c r="J43" s="145"/>
      <c r="L43" s="145"/>
      <c r="M43" s="145"/>
      <c r="N43" s="145"/>
      <c r="O43" s="145"/>
      <c r="P43" s="145"/>
      <c r="Q43" s="145"/>
      <c r="R43" s="145"/>
      <c r="S43" s="145"/>
      <c r="T43" s="145"/>
      <c r="U43" s="145"/>
      <c r="V43" s="145"/>
      <c r="W43" s="145"/>
      <c r="X43" s="145"/>
      <c r="Y43" s="145"/>
      <c r="Z43" s="145"/>
    </row>
    <row r="44" spans="1:26" s="241" customFormat="1" ht="27" customHeight="1" x14ac:dyDescent="0.2">
      <c r="A44" s="402">
        <v>199</v>
      </c>
      <c r="B44" s="385" t="s">
        <v>146</v>
      </c>
      <c r="C44" s="385"/>
      <c r="D44" s="110" t="s">
        <v>259</v>
      </c>
      <c r="E44" s="407" t="s">
        <v>277</v>
      </c>
      <c r="F44" s="407"/>
      <c r="G44" s="70"/>
      <c r="H44" s="416">
        <f>IF(OR(D44&lt;&gt;"",D45&lt;&gt;"",D46&lt;&gt;"",D47&lt;&gt;"",D48&lt;&gt;"",D49&lt;&gt;"",D50&lt;&gt;"",D51&lt;&gt;"",D52&lt;&gt;"",D53&lt;&gt;"",D54&lt;&gt;""),1,0)</f>
        <v>1</v>
      </c>
      <c r="I44" s="420">
        <v>1</v>
      </c>
      <c r="J44" s="145"/>
      <c r="K44" s="145"/>
      <c r="L44" s="145"/>
      <c r="M44" s="145"/>
      <c r="N44" s="145"/>
      <c r="O44" s="145"/>
      <c r="P44" s="145"/>
      <c r="Q44" s="145"/>
      <c r="R44" s="145"/>
      <c r="S44" s="145"/>
      <c r="T44" s="145"/>
      <c r="U44" s="145"/>
      <c r="V44" s="145"/>
      <c r="W44" s="145"/>
      <c r="X44" s="145"/>
      <c r="Y44" s="145"/>
      <c r="Z44" s="145"/>
    </row>
    <row r="45" spans="1:26" s="241" customFormat="1" ht="27" customHeight="1" x14ac:dyDescent="0.2">
      <c r="A45" s="402"/>
      <c r="B45" s="385"/>
      <c r="C45" s="385"/>
      <c r="D45" s="110" t="s">
        <v>259</v>
      </c>
      <c r="E45" s="407" t="s">
        <v>278</v>
      </c>
      <c r="F45" s="407"/>
      <c r="G45" s="70"/>
      <c r="H45" s="416"/>
      <c r="I45" s="420"/>
      <c r="J45" s="145"/>
      <c r="K45" s="145"/>
      <c r="L45" s="145"/>
      <c r="M45" s="145"/>
      <c r="N45" s="145"/>
      <c r="O45" s="145"/>
      <c r="P45" s="145"/>
      <c r="Q45" s="145"/>
      <c r="R45" s="145"/>
      <c r="S45" s="145"/>
      <c r="T45" s="145"/>
      <c r="U45" s="145"/>
      <c r="V45" s="145"/>
      <c r="W45" s="145"/>
      <c r="X45" s="145"/>
      <c r="Y45" s="145"/>
      <c r="Z45" s="145"/>
    </row>
    <row r="46" spans="1:26" s="241" customFormat="1" ht="32.25" customHeight="1" x14ac:dyDescent="0.2">
      <c r="A46" s="402"/>
      <c r="B46" s="385"/>
      <c r="C46" s="385"/>
      <c r="D46" s="110" t="s">
        <v>259</v>
      </c>
      <c r="E46" s="407" t="s">
        <v>279</v>
      </c>
      <c r="F46" s="407"/>
      <c r="G46" s="70"/>
      <c r="H46" s="416"/>
      <c r="I46" s="420"/>
      <c r="J46" s="145"/>
      <c r="K46" s="145"/>
      <c r="L46" s="145"/>
      <c r="M46" s="145"/>
      <c r="N46" s="145"/>
      <c r="O46" s="145"/>
      <c r="P46" s="145"/>
      <c r="Q46" s="145"/>
      <c r="R46" s="145"/>
      <c r="S46" s="145"/>
      <c r="T46" s="145"/>
      <c r="U46" s="145"/>
      <c r="V46" s="145"/>
      <c r="W46" s="145"/>
      <c r="X46" s="145"/>
      <c r="Y46" s="145"/>
      <c r="Z46" s="145"/>
    </row>
    <row r="47" spans="1:26" s="241" customFormat="1" ht="38.25" customHeight="1" x14ac:dyDescent="0.2">
      <c r="A47" s="402"/>
      <c r="B47" s="385"/>
      <c r="C47" s="385"/>
      <c r="D47" s="110"/>
      <c r="E47" s="407" t="s">
        <v>280</v>
      </c>
      <c r="F47" s="407"/>
      <c r="G47" s="70"/>
      <c r="H47" s="416"/>
      <c r="I47" s="420"/>
      <c r="J47" s="145"/>
      <c r="K47" s="145"/>
      <c r="L47" s="145"/>
      <c r="M47" s="145"/>
      <c r="N47" s="145"/>
      <c r="O47" s="145"/>
      <c r="P47" s="145"/>
      <c r="Q47" s="145"/>
      <c r="R47" s="145"/>
      <c r="S47" s="145"/>
      <c r="T47" s="145"/>
      <c r="U47" s="145"/>
      <c r="V47" s="145"/>
      <c r="W47" s="145"/>
      <c r="X47" s="145"/>
      <c r="Y47" s="145"/>
      <c r="Z47" s="145"/>
    </row>
    <row r="48" spans="1:26" s="241" customFormat="1" ht="27" customHeight="1" x14ac:dyDescent="0.2">
      <c r="A48" s="402"/>
      <c r="B48" s="385"/>
      <c r="C48" s="385"/>
      <c r="D48" s="110" t="s">
        <v>259</v>
      </c>
      <c r="E48" s="407" t="s">
        <v>281</v>
      </c>
      <c r="F48" s="407"/>
      <c r="G48" s="70"/>
      <c r="H48" s="416"/>
      <c r="I48" s="420"/>
      <c r="J48" s="145"/>
      <c r="K48" s="145"/>
      <c r="L48" s="145"/>
      <c r="M48" s="145"/>
      <c r="N48" s="145"/>
      <c r="O48" s="145"/>
      <c r="P48" s="145"/>
      <c r="Q48" s="145"/>
      <c r="R48" s="145"/>
      <c r="S48" s="145"/>
      <c r="T48" s="145"/>
      <c r="U48" s="145"/>
      <c r="V48" s="145"/>
      <c r="W48" s="145"/>
      <c r="X48" s="145"/>
      <c r="Y48" s="145"/>
      <c r="Z48" s="145"/>
    </row>
    <row r="49" spans="1:26" s="241" customFormat="1" ht="33.75" customHeight="1" x14ac:dyDescent="0.2">
      <c r="A49" s="402"/>
      <c r="B49" s="385"/>
      <c r="C49" s="385"/>
      <c r="D49" s="110" t="s">
        <v>259</v>
      </c>
      <c r="E49" s="407" t="s">
        <v>282</v>
      </c>
      <c r="F49" s="407"/>
      <c r="G49" s="70"/>
      <c r="H49" s="416"/>
      <c r="I49" s="420"/>
      <c r="J49" s="145"/>
      <c r="K49" s="145"/>
      <c r="L49" s="145"/>
      <c r="M49" s="145"/>
      <c r="N49" s="145"/>
      <c r="O49" s="145"/>
      <c r="P49" s="145"/>
      <c r="Q49" s="145"/>
      <c r="R49" s="145"/>
      <c r="S49" s="145"/>
      <c r="T49" s="145"/>
      <c r="U49" s="145"/>
      <c r="V49" s="145"/>
      <c r="W49" s="145"/>
      <c r="X49" s="145"/>
      <c r="Y49" s="145"/>
      <c r="Z49" s="145"/>
    </row>
    <row r="50" spans="1:26" s="241" customFormat="1" ht="27" customHeight="1" x14ac:dyDescent="0.2">
      <c r="A50" s="402"/>
      <c r="B50" s="385"/>
      <c r="C50" s="385"/>
      <c r="D50" s="110"/>
      <c r="E50" s="407" t="s">
        <v>283</v>
      </c>
      <c r="F50" s="407"/>
      <c r="G50" s="70"/>
      <c r="H50" s="416"/>
      <c r="I50" s="420"/>
      <c r="J50" s="145"/>
      <c r="K50" s="145"/>
      <c r="L50" s="145"/>
      <c r="M50" s="145"/>
      <c r="N50" s="145"/>
      <c r="O50" s="145"/>
      <c r="P50" s="145"/>
      <c r="Q50" s="145"/>
      <c r="R50" s="145"/>
      <c r="S50" s="145"/>
      <c r="T50" s="145"/>
      <c r="U50" s="145"/>
      <c r="V50" s="145"/>
      <c r="W50" s="145"/>
      <c r="X50" s="145"/>
      <c r="Y50" s="145"/>
      <c r="Z50" s="145"/>
    </row>
    <row r="51" spans="1:26" s="241" customFormat="1" ht="27" customHeight="1" x14ac:dyDescent="0.2">
      <c r="A51" s="402"/>
      <c r="B51" s="385"/>
      <c r="C51" s="385"/>
      <c r="D51" s="110"/>
      <c r="E51" s="407" t="s">
        <v>284</v>
      </c>
      <c r="F51" s="407"/>
      <c r="G51" s="70"/>
      <c r="H51" s="416"/>
      <c r="I51" s="420"/>
      <c r="J51" s="145"/>
      <c r="K51" s="145"/>
      <c r="L51" s="145"/>
      <c r="M51" s="145"/>
      <c r="N51" s="145"/>
      <c r="O51" s="145"/>
      <c r="P51" s="145"/>
      <c r="Q51" s="145"/>
      <c r="R51" s="145"/>
      <c r="S51" s="145"/>
      <c r="T51" s="145"/>
      <c r="U51" s="145"/>
      <c r="V51" s="145"/>
      <c r="W51" s="145"/>
      <c r="X51" s="145"/>
      <c r="Y51" s="145"/>
      <c r="Z51" s="145"/>
    </row>
    <row r="52" spans="1:26" s="241" customFormat="1" ht="32.25" customHeight="1" x14ac:dyDescent="0.2">
      <c r="A52" s="402"/>
      <c r="B52" s="385"/>
      <c r="C52" s="385"/>
      <c r="D52" s="110"/>
      <c r="E52" s="407" t="s">
        <v>275</v>
      </c>
      <c r="F52" s="407"/>
      <c r="G52" s="70"/>
      <c r="H52" s="416"/>
      <c r="I52" s="420"/>
      <c r="J52" s="145"/>
      <c r="K52" s="145"/>
      <c r="L52" s="145"/>
      <c r="M52" s="145"/>
      <c r="N52" s="145"/>
      <c r="O52" s="145"/>
      <c r="P52" s="145"/>
      <c r="Q52" s="145"/>
      <c r="R52" s="145"/>
      <c r="S52" s="145"/>
      <c r="T52" s="145"/>
      <c r="U52" s="145"/>
      <c r="V52" s="145"/>
      <c r="W52" s="145"/>
      <c r="X52" s="145"/>
      <c r="Y52" s="145"/>
      <c r="Z52" s="145"/>
    </row>
    <row r="53" spans="1:26" s="241" customFormat="1" ht="27" customHeight="1" x14ac:dyDescent="0.2">
      <c r="A53" s="402"/>
      <c r="B53" s="385"/>
      <c r="C53" s="385"/>
      <c r="D53" s="110"/>
      <c r="E53" s="407" t="s">
        <v>276</v>
      </c>
      <c r="F53" s="407"/>
      <c r="G53" s="70"/>
      <c r="H53" s="416"/>
      <c r="I53" s="420"/>
      <c r="J53" s="145"/>
      <c r="K53" s="145"/>
      <c r="L53" s="145"/>
      <c r="M53" s="145"/>
      <c r="N53" s="145"/>
      <c r="O53" s="145"/>
      <c r="P53" s="145"/>
      <c r="Q53" s="145"/>
      <c r="R53" s="145"/>
      <c r="S53" s="145"/>
      <c r="T53" s="145"/>
      <c r="U53" s="145"/>
      <c r="V53" s="145"/>
      <c r="W53" s="145"/>
      <c r="X53" s="145"/>
      <c r="Y53" s="145"/>
      <c r="Z53" s="145"/>
    </row>
    <row r="54" spans="1:26" s="241" customFormat="1" ht="27" customHeight="1" x14ac:dyDescent="0.2">
      <c r="A54" s="402"/>
      <c r="B54" s="385"/>
      <c r="C54" s="385"/>
      <c r="D54" s="110"/>
      <c r="E54" s="407" t="s">
        <v>285</v>
      </c>
      <c r="F54" s="407"/>
      <c r="G54" s="70"/>
      <c r="H54" s="416"/>
      <c r="I54" s="420"/>
      <c r="J54" s="145"/>
      <c r="K54" s="145"/>
      <c r="L54" s="145"/>
      <c r="M54" s="145"/>
      <c r="N54" s="145"/>
      <c r="O54" s="145"/>
      <c r="P54" s="145"/>
      <c r="Q54" s="145"/>
      <c r="R54" s="145"/>
      <c r="S54" s="145"/>
      <c r="T54" s="145"/>
      <c r="U54" s="145"/>
      <c r="V54" s="145"/>
      <c r="W54" s="145"/>
      <c r="X54" s="145"/>
      <c r="Y54" s="145"/>
      <c r="Z54" s="145"/>
    </row>
    <row r="55" spans="1:26" s="241" customFormat="1" ht="34.5" customHeight="1" x14ac:dyDescent="0.2">
      <c r="A55" s="402">
        <v>200</v>
      </c>
      <c r="B55" s="385" t="s">
        <v>252</v>
      </c>
      <c r="C55" s="385"/>
      <c r="D55" s="110" t="s">
        <v>259</v>
      </c>
      <c r="E55" s="407" t="s">
        <v>289</v>
      </c>
      <c r="F55" s="407"/>
      <c r="G55" s="70"/>
      <c r="H55" s="416">
        <f>IF(OR(D55&lt;&gt;"",D56&lt;&gt;"",D57&lt;&gt;"",D58&lt;&gt;"",D59&lt;&gt;""),1,0)</f>
        <v>1</v>
      </c>
      <c r="I55" s="420">
        <v>1</v>
      </c>
      <c r="J55" s="145"/>
      <c r="K55" s="145"/>
      <c r="L55" s="145"/>
      <c r="M55" s="145"/>
      <c r="N55" s="145"/>
      <c r="O55" s="145"/>
      <c r="P55" s="145"/>
      <c r="Q55" s="145"/>
      <c r="R55" s="145"/>
      <c r="S55" s="145"/>
      <c r="T55" s="145"/>
      <c r="U55" s="145"/>
      <c r="V55" s="145"/>
      <c r="W55" s="145"/>
      <c r="X55" s="145"/>
      <c r="Y55" s="145"/>
      <c r="Z55" s="145"/>
    </row>
    <row r="56" spans="1:26" s="241" customFormat="1" ht="36" customHeight="1" x14ac:dyDescent="0.2">
      <c r="A56" s="402"/>
      <c r="B56" s="385"/>
      <c r="C56" s="385"/>
      <c r="D56" s="110" t="s">
        <v>259</v>
      </c>
      <c r="E56" s="407" t="s">
        <v>290</v>
      </c>
      <c r="F56" s="407"/>
      <c r="G56" s="70"/>
      <c r="H56" s="416"/>
      <c r="I56" s="420"/>
      <c r="J56" s="145"/>
      <c r="K56" s="145"/>
      <c r="L56" s="145"/>
      <c r="M56" s="145"/>
      <c r="N56" s="145"/>
      <c r="O56" s="145"/>
      <c r="P56" s="145"/>
      <c r="Q56" s="145"/>
      <c r="R56" s="145"/>
      <c r="S56" s="145"/>
      <c r="T56" s="145"/>
      <c r="U56" s="145"/>
      <c r="V56" s="145"/>
      <c r="W56" s="145"/>
      <c r="X56" s="145"/>
      <c r="Y56" s="145"/>
      <c r="Z56" s="145"/>
    </row>
    <row r="57" spans="1:26" s="241" customFormat="1" ht="50.25" customHeight="1" x14ac:dyDescent="0.2">
      <c r="A57" s="402"/>
      <c r="B57" s="385"/>
      <c r="C57" s="385"/>
      <c r="D57" s="110" t="s">
        <v>259</v>
      </c>
      <c r="E57" s="407" t="s">
        <v>291</v>
      </c>
      <c r="F57" s="407"/>
      <c r="G57" s="70"/>
      <c r="H57" s="416"/>
      <c r="I57" s="420"/>
      <c r="J57" s="145"/>
      <c r="K57" s="145"/>
      <c r="L57" s="145"/>
      <c r="M57" s="145"/>
      <c r="N57" s="145"/>
      <c r="O57" s="145"/>
      <c r="P57" s="145"/>
      <c r="Q57" s="145"/>
      <c r="R57" s="145"/>
      <c r="S57" s="145"/>
      <c r="T57" s="145"/>
      <c r="U57" s="145"/>
      <c r="V57" s="145"/>
      <c r="W57" s="145"/>
      <c r="X57" s="145"/>
      <c r="Y57" s="145"/>
      <c r="Z57" s="145"/>
    </row>
    <row r="58" spans="1:26" s="241" customFormat="1" ht="37.5" customHeight="1" x14ac:dyDescent="0.2">
      <c r="A58" s="402"/>
      <c r="B58" s="385"/>
      <c r="C58" s="385"/>
      <c r="D58" s="110" t="s">
        <v>259</v>
      </c>
      <c r="E58" s="407" t="s">
        <v>292</v>
      </c>
      <c r="F58" s="407"/>
      <c r="G58" s="70"/>
      <c r="H58" s="416"/>
      <c r="I58" s="420"/>
      <c r="J58" s="145"/>
      <c r="K58" s="145"/>
      <c r="L58" s="145"/>
      <c r="M58" s="145"/>
      <c r="N58" s="145"/>
      <c r="O58" s="145"/>
      <c r="P58" s="145"/>
      <c r="Q58" s="145"/>
      <c r="R58" s="145"/>
      <c r="S58" s="145"/>
      <c r="T58" s="145"/>
      <c r="U58" s="145"/>
      <c r="V58" s="145"/>
      <c r="W58" s="145"/>
      <c r="X58" s="145"/>
      <c r="Y58" s="145"/>
      <c r="Z58" s="145"/>
    </row>
    <row r="59" spans="1:26" s="241" customFormat="1" ht="27" customHeight="1" x14ac:dyDescent="0.2">
      <c r="A59" s="402"/>
      <c r="B59" s="385"/>
      <c r="C59" s="385"/>
      <c r="D59" s="110"/>
      <c r="E59" s="407" t="s">
        <v>293</v>
      </c>
      <c r="F59" s="407"/>
      <c r="G59" s="70"/>
      <c r="H59" s="416"/>
      <c r="I59" s="420"/>
      <c r="J59" s="145"/>
      <c r="K59" s="145"/>
      <c r="L59" s="145"/>
      <c r="M59" s="145"/>
      <c r="N59" s="145"/>
      <c r="O59" s="145"/>
      <c r="P59" s="145"/>
      <c r="Q59" s="145"/>
      <c r="R59" s="145"/>
      <c r="S59" s="145"/>
      <c r="T59" s="145"/>
      <c r="U59" s="145"/>
      <c r="V59" s="145"/>
      <c r="W59" s="145"/>
      <c r="X59" s="145"/>
      <c r="Y59" s="145"/>
      <c r="Z59" s="145"/>
    </row>
    <row r="60" spans="1:26" s="241" customFormat="1" ht="27" customHeight="1" x14ac:dyDescent="0.2">
      <c r="A60" s="402">
        <v>201</v>
      </c>
      <c r="B60" s="387" t="s">
        <v>55</v>
      </c>
      <c r="C60" s="387"/>
      <c r="D60" s="110" t="s">
        <v>259</v>
      </c>
      <c r="E60" s="404" t="s">
        <v>294</v>
      </c>
      <c r="F60" s="404"/>
      <c r="G60" s="70"/>
      <c r="H60" s="416">
        <f>IF(OR(D60&lt;&gt;"",D61&lt;&gt;"",D62&lt;&gt;"",D63&lt;&gt;""),1,0)</f>
        <v>1</v>
      </c>
      <c r="I60" s="420">
        <v>1</v>
      </c>
      <c r="J60" s="145"/>
      <c r="K60" s="145"/>
      <c r="L60" s="145"/>
      <c r="M60" s="145"/>
      <c r="N60" s="145"/>
      <c r="O60" s="145"/>
      <c r="P60" s="145"/>
      <c r="Q60" s="145"/>
      <c r="R60" s="145"/>
      <c r="S60" s="145"/>
      <c r="T60" s="145"/>
      <c r="U60" s="145"/>
      <c r="V60" s="145"/>
      <c r="W60" s="145"/>
      <c r="X60" s="145"/>
      <c r="Y60" s="145"/>
      <c r="Z60" s="145"/>
    </row>
    <row r="61" spans="1:26" s="241" customFormat="1" ht="27" customHeight="1" x14ac:dyDescent="0.2">
      <c r="A61" s="402"/>
      <c r="B61" s="387"/>
      <c r="C61" s="387"/>
      <c r="D61" s="110"/>
      <c r="E61" s="404" t="s">
        <v>295</v>
      </c>
      <c r="F61" s="404"/>
      <c r="G61" s="70"/>
      <c r="H61" s="416"/>
      <c r="I61" s="420"/>
      <c r="J61" s="145"/>
      <c r="K61" s="145"/>
      <c r="L61" s="145"/>
      <c r="M61" s="145"/>
      <c r="N61" s="145"/>
      <c r="O61" s="145"/>
      <c r="P61" s="145"/>
      <c r="Q61" s="145"/>
      <c r="R61" s="145"/>
      <c r="S61" s="145"/>
      <c r="T61" s="145"/>
      <c r="U61" s="145"/>
      <c r="V61" s="145"/>
      <c r="W61" s="145"/>
      <c r="X61" s="145"/>
      <c r="Y61" s="145"/>
      <c r="Z61" s="145"/>
    </row>
    <row r="62" spans="1:26" s="241" customFormat="1" ht="35.25" customHeight="1" x14ac:dyDescent="0.2">
      <c r="A62" s="402"/>
      <c r="B62" s="387"/>
      <c r="C62" s="387"/>
      <c r="D62" s="110"/>
      <c r="E62" s="404" t="s">
        <v>296</v>
      </c>
      <c r="F62" s="404"/>
      <c r="G62" s="70"/>
      <c r="H62" s="416"/>
      <c r="I62" s="420"/>
      <c r="J62" s="145"/>
      <c r="K62" s="145"/>
      <c r="L62" s="145"/>
      <c r="M62" s="145"/>
      <c r="N62" s="145"/>
      <c r="O62" s="145"/>
      <c r="P62" s="145"/>
      <c r="Q62" s="145"/>
      <c r="R62" s="145"/>
      <c r="S62" s="145"/>
      <c r="T62" s="145"/>
      <c r="U62" s="145"/>
      <c r="V62" s="145"/>
      <c r="W62" s="145"/>
      <c r="X62" s="145"/>
      <c r="Y62" s="145"/>
      <c r="Z62" s="145"/>
    </row>
    <row r="63" spans="1:26" s="241" customFormat="1" ht="33.75" customHeight="1" x14ac:dyDescent="0.2">
      <c r="A63" s="402"/>
      <c r="B63" s="387"/>
      <c r="C63" s="387"/>
      <c r="D63" s="110"/>
      <c r="E63" s="404" t="s">
        <v>297</v>
      </c>
      <c r="F63" s="404"/>
      <c r="G63" s="70"/>
      <c r="H63" s="416"/>
      <c r="I63" s="420"/>
      <c r="J63" s="145"/>
      <c r="K63" s="145"/>
      <c r="L63" s="145"/>
      <c r="M63" s="145"/>
      <c r="N63" s="145"/>
      <c r="O63" s="145"/>
      <c r="P63" s="145"/>
      <c r="Q63" s="145"/>
      <c r="R63" s="145"/>
      <c r="S63" s="145"/>
      <c r="T63" s="145"/>
      <c r="U63" s="145"/>
      <c r="V63" s="145"/>
      <c r="W63" s="145"/>
      <c r="X63" s="145"/>
      <c r="Y63" s="145"/>
      <c r="Z63" s="145"/>
    </row>
    <row r="64" spans="1:26" s="241" customFormat="1" ht="36" customHeight="1" x14ac:dyDescent="0.2">
      <c r="A64" s="236">
        <v>202</v>
      </c>
      <c r="B64" s="387" t="s">
        <v>56</v>
      </c>
      <c r="C64" s="387"/>
      <c r="D64" s="110" t="s">
        <v>229</v>
      </c>
      <c r="E64" s="406"/>
      <c r="F64" s="406"/>
      <c r="G64" s="70"/>
      <c r="H64" s="237">
        <f>IF(OR(D64="Selecione SIM OU NÃO",D64=""),0,1)</f>
        <v>1</v>
      </c>
      <c r="I64" s="238">
        <v>1</v>
      </c>
      <c r="J64" s="145"/>
      <c r="K64" s="145"/>
      <c r="L64" s="145"/>
      <c r="M64" s="145"/>
      <c r="N64" s="145"/>
      <c r="O64" s="145"/>
      <c r="P64" s="145"/>
      <c r="Q64" s="145"/>
      <c r="R64" s="145"/>
      <c r="S64" s="145"/>
      <c r="T64" s="145"/>
      <c r="U64" s="145"/>
      <c r="V64" s="145"/>
      <c r="W64" s="145"/>
      <c r="X64" s="145"/>
      <c r="Y64" s="145"/>
      <c r="Z64" s="145"/>
    </row>
    <row r="65" spans="1:26" s="241" customFormat="1" ht="81.75" customHeight="1" x14ac:dyDescent="0.2">
      <c r="A65" s="236">
        <v>203</v>
      </c>
      <c r="B65" s="411" t="s">
        <v>442</v>
      </c>
      <c r="C65" s="411"/>
      <c r="D65" s="429" t="s">
        <v>485</v>
      </c>
      <c r="E65" s="429"/>
      <c r="F65" s="429"/>
      <c r="G65" s="429"/>
      <c r="H65" s="245">
        <f>IF(OR(D65="",ISNUMBER(D65)),0,1)</f>
        <v>1</v>
      </c>
      <c r="I65" s="238">
        <v>1</v>
      </c>
      <c r="J65" s="145"/>
      <c r="K65" s="145"/>
      <c r="L65" s="145"/>
      <c r="M65" s="145"/>
      <c r="N65" s="145"/>
      <c r="O65" s="145"/>
      <c r="P65" s="145"/>
      <c r="Q65" s="145"/>
      <c r="R65" s="145"/>
      <c r="S65" s="145"/>
      <c r="T65" s="145"/>
      <c r="U65" s="145"/>
      <c r="V65" s="145"/>
      <c r="W65" s="145"/>
      <c r="X65" s="145"/>
      <c r="Y65" s="145"/>
      <c r="Z65" s="145"/>
    </row>
    <row r="66" spans="1:26" s="241" customFormat="1" ht="48.75" customHeight="1" x14ac:dyDescent="0.2">
      <c r="A66" s="403"/>
      <c r="B66" s="403"/>
      <c r="C66" s="403"/>
      <c r="D66" s="271" t="s">
        <v>441</v>
      </c>
      <c r="E66" s="405"/>
      <c r="F66" s="405"/>
      <c r="G66" s="405"/>
      <c r="H66" s="245"/>
      <c r="I66" s="238"/>
      <c r="J66" s="145"/>
      <c r="K66" s="145"/>
      <c r="L66" s="145"/>
      <c r="M66" s="145"/>
      <c r="N66" s="145"/>
      <c r="O66" s="145"/>
      <c r="P66" s="145"/>
      <c r="Q66" s="145"/>
      <c r="R66" s="145"/>
      <c r="S66" s="145"/>
      <c r="T66" s="145"/>
      <c r="U66" s="145"/>
      <c r="V66" s="145"/>
      <c r="W66" s="145"/>
      <c r="X66" s="145"/>
      <c r="Y66" s="145"/>
      <c r="Z66" s="145"/>
    </row>
    <row r="67" spans="1:26" s="241" customFormat="1" ht="29.25" customHeight="1" x14ac:dyDescent="0.2">
      <c r="A67" s="402">
        <v>204</v>
      </c>
      <c r="B67" s="246" t="s">
        <v>145</v>
      </c>
      <c r="C67" s="246"/>
      <c r="D67" s="110" t="s">
        <v>259</v>
      </c>
      <c r="E67" s="404" t="s">
        <v>298</v>
      </c>
      <c r="F67" s="404"/>
      <c r="G67" s="70"/>
      <c r="H67" s="416">
        <f>IF(OR(D67&lt;&gt;"",D68&lt;&gt;"",D69&lt;&gt;"",D70&lt;&gt;"",D71&lt;&gt;"",D72&lt;&gt;""),1,0)</f>
        <v>1</v>
      </c>
      <c r="I67" s="420">
        <v>1</v>
      </c>
      <c r="J67" s="423" t="s">
        <v>251</v>
      </c>
      <c r="K67" s="145"/>
      <c r="L67" s="145"/>
      <c r="M67" s="145"/>
      <c r="N67" s="145"/>
      <c r="O67" s="145"/>
      <c r="P67" s="145"/>
      <c r="Q67" s="145"/>
      <c r="R67" s="145"/>
      <c r="S67" s="145"/>
      <c r="T67" s="145"/>
      <c r="U67" s="145"/>
      <c r="V67" s="145"/>
      <c r="W67" s="145"/>
      <c r="X67" s="145"/>
      <c r="Y67" s="145"/>
      <c r="Z67" s="145"/>
    </row>
    <row r="68" spans="1:26" s="241" customFormat="1" ht="29.25" customHeight="1" x14ac:dyDescent="0.2">
      <c r="A68" s="402"/>
      <c r="B68" s="246"/>
      <c r="C68" s="246"/>
      <c r="D68" s="110" t="s">
        <v>259</v>
      </c>
      <c r="E68" s="404" t="s">
        <v>299</v>
      </c>
      <c r="F68" s="404"/>
      <c r="G68" s="70"/>
      <c r="H68" s="416"/>
      <c r="I68" s="420"/>
      <c r="J68" s="423"/>
      <c r="K68" s="145"/>
      <c r="L68" s="145"/>
      <c r="M68" s="145"/>
      <c r="N68" s="145"/>
      <c r="O68" s="145"/>
      <c r="P68" s="145"/>
      <c r="Q68" s="145"/>
      <c r="R68" s="145"/>
      <c r="S68" s="145"/>
      <c r="T68" s="145"/>
      <c r="U68" s="145"/>
      <c r="V68" s="145"/>
      <c r="W68" s="145"/>
      <c r="X68" s="145"/>
      <c r="Y68" s="145"/>
      <c r="Z68" s="145"/>
    </row>
    <row r="69" spans="1:26" s="241" customFormat="1" ht="29.25" customHeight="1" x14ac:dyDescent="0.2">
      <c r="A69" s="402"/>
      <c r="B69" s="246"/>
      <c r="C69" s="246"/>
      <c r="D69" s="110" t="s">
        <v>259</v>
      </c>
      <c r="E69" s="404" t="s">
        <v>300</v>
      </c>
      <c r="F69" s="404"/>
      <c r="G69" s="70"/>
      <c r="H69" s="416"/>
      <c r="I69" s="420"/>
      <c r="J69" s="423"/>
      <c r="K69" s="145"/>
      <c r="L69" s="145"/>
      <c r="M69" s="145"/>
      <c r="N69" s="145"/>
      <c r="O69" s="145"/>
      <c r="P69" s="145"/>
      <c r="Q69" s="145"/>
      <c r="R69" s="145"/>
      <c r="S69" s="145"/>
      <c r="T69" s="145"/>
      <c r="U69" s="145"/>
      <c r="V69" s="145"/>
      <c r="W69" s="145"/>
      <c r="X69" s="145"/>
      <c r="Y69" s="145"/>
      <c r="Z69" s="145"/>
    </row>
    <row r="70" spans="1:26" s="241" customFormat="1" ht="29.25" customHeight="1" x14ac:dyDescent="0.2">
      <c r="A70" s="402"/>
      <c r="B70" s="246"/>
      <c r="C70" s="246"/>
      <c r="D70" s="110" t="s">
        <v>259</v>
      </c>
      <c r="E70" s="404" t="s">
        <v>301</v>
      </c>
      <c r="F70" s="404"/>
      <c r="G70" s="70"/>
      <c r="H70" s="416"/>
      <c r="I70" s="420"/>
      <c r="J70" s="423"/>
      <c r="K70" s="145"/>
      <c r="L70" s="145"/>
      <c r="M70" s="145"/>
      <c r="N70" s="145"/>
      <c r="O70" s="145"/>
      <c r="P70" s="145"/>
      <c r="Q70" s="145"/>
      <c r="R70" s="145"/>
      <c r="S70" s="145"/>
      <c r="T70" s="145"/>
      <c r="U70" s="145"/>
      <c r="V70" s="145"/>
      <c r="W70" s="145"/>
      <c r="X70" s="145"/>
      <c r="Y70" s="145"/>
      <c r="Z70" s="145"/>
    </row>
    <row r="71" spans="1:26" s="241" customFormat="1" ht="110.1" customHeight="1" x14ac:dyDescent="0.2">
      <c r="A71" s="402"/>
      <c r="B71" s="246"/>
      <c r="C71" s="246"/>
      <c r="D71" s="110"/>
      <c r="E71" s="247" t="s">
        <v>360</v>
      </c>
      <c r="F71" s="418"/>
      <c r="G71" s="418"/>
      <c r="H71" s="416"/>
      <c r="I71" s="420"/>
      <c r="J71" s="423"/>
      <c r="K71" s="145"/>
      <c r="L71" s="145"/>
      <c r="M71" s="145"/>
      <c r="N71" s="145"/>
      <c r="O71" s="145"/>
      <c r="P71" s="145"/>
      <c r="Q71" s="145"/>
      <c r="R71" s="145"/>
      <c r="S71" s="145"/>
      <c r="T71" s="145"/>
      <c r="U71" s="145"/>
      <c r="V71" s="145"/>
      <c r="W71" s="145"/>
      <c r="X71" s="145"/>
      <c r="Y71" s="145"/>
      <c r="Z71" s="145"/>
    </row>
    <row r="72" spans="1:26" s="241" customFormat="1" ht="25.5" customHeight="1" x14ac:dyDescent="0.2">
      <c r="A72" s="402"/>
      <c r="B72" s="246"/>
      <c r="C72" s="246"/>
      <c r="D72" s="110"/>
      <c r="E72" s="404" t="s">
        <v>302</v>
      </c>
      <c r="F72" s="404"/>
      <c r="G72" s="70"/>
      <c r="H72" s="416"/>
      <c r="I72" s="420"/>
      <c r="J72" s="423"/>
      <c r="K72" s="145"/>
      <c r="L72" s="145"/>
      <c r="M72" s="145"/>
      <c r="N72" s="145"/>
      <c r="O72" s="145"/>
      <c r="P72" s="145"/>
      <c r="Q72" s="145"/>
      <c r="R72" s="145"/>
      <c r="S72" s="145"/>
      <c r="T72" s="145"/>
      <c r="U72" s="145"/>
      <c r="V72" s="145"/>
      <c r="W72" s="145"/>
      <c r="X72" s="145"/>
      <c r="Y72" s="145"/>
      <c r="Z72" s="145"/>
    </row>
    <row r="73" spans="1:26" s="241" customFormat="1" ht="27.75" customHeight="1" x14ac:dyDescent="0.2">
      <c r="A73" s="236">
        <v>205</v>
      </c>
      <c r="B73" s="387" t="s">
        <v>445</v>
      </c>
      <c r="C73" s="387"/>
      <c r="D73" s="259">
        <v>12</v>
      </c>
      <c r="E73" s="403"/>
      <c r="F73" s="403"/>
      <c r="G73" s="70"/>
      <c r="H73" s="237">
        <f>COUNTIF(D73,"&gt;=0")</f>
        <v>1</v>
      </c>
      <c r="I73" s="238">
        <v>1</v>
      </c>
      <c r="J73" s="145" t="s">
        <v>248</v>
      </c>
      <c r="K73" s="145"/>
      <c r="L73" s="145"/>
      <c r="M73" s="145"/>
      <c r="N73" s="145"/>
      <c r="O73" s="145"/>
      <c r="P73" s="145"/>
      <c r="Q73" s="145"/>
      <c r="R73" s="145"/>
      <c r="S73" s="145"/>
      <c r="T73" s="145"/>
      <c r="U73" s="145"/>
      <c r="V73" s="145"/>
      <c r="W73" s="145"/>
      <c r="X73" s="145"/>
      <c r="Y73" s="145"/>
      <c r="Z73" s="145"/>
    </row>
    <row r="74" spans="1:26" s="241" customFormat="1" ht="27.75" customHeight="1" x14ac:dyDescent="0.2">
      <c r="A74" s="236">
        <v>206</v>
      </c>
      <c r="B74" s="387" t="s">
        <v>446</v>
      </c>
      <c r="C74" s="387"/>
      <c r="D74" s="259">
        <v>12</v>
      </c>
      <c r="E74" s="403"/>
      <c r="F74" s="403"/>
      <c r="G74" s="70"/>
      <c r="H74" s="237">
        <f>COUNTIF(D74,"&gt;=0")</f>
        <v>1</v>
      </c>
      <c r="I74" s="238">
        <v>1</v>
      </c>
      <c r="J74" s="145" t="s">
        <v>248</v>
      </c>
      <c r="K74" s="145"/>
      <c r="L74" s="145"/>
      <c r="M74" s="145"/>
      <c r="N74" s="145"/>
      <c r="O74" s="145"/>
      <c r="P74" s="145"/>
      <c r="Q74" s="145"/>
      <c r="R74" s="145"/>
      <c r="S74" s="145"/>
      <c r="T74" s="145"/>
      <c r="U74" s="145"/>
      <c r="V74" s="145"/>
      <c r="W74" s="145"/>
      <c r="X74" s="145"/>
      <c r="Y74" s="145"/>
      <c r="Z74" s="145"/>
    </row>
    <row r="75" spans="1:26" s="241" customFormat="1" ht="49.5" customHeight="1" x14ac:dyDescent="0.2">
      <c r="A75" s="403"/>
      <c r="B75" s="403"/>
      <c r="C75" s="403"/>
      <c r="D75" s="272" t="s">
        <v>447</v>
      </c>
      <c r="E75" s="403"/>
      <c r="F75" s="403"/>
      <c r="G75" s="403"/>
      <c r="H75" s="237"/>
      <c r="I75" s="238"/>
      <c r="J75" s="145"/>
      <c r="K75" s="145"/>
      <c r="L75" s="145"/>
      <c r="M75" s="145"/>
      <c r="N75" s="145"/>
      <c r="O75" s="145"/>
      <c r="P75" s="145"/>
      <c r="Q75" s="145"/>
      <c r="R75" s="145"/>
      <c r="S75" s="145"/>
      <c r="T75" s="145"/>
      <c r="U75" s="145"/>
      <c r="V75" s="145"/>
      <c r="W75" s="145"/>
      <c r="X75" s="145"/>
      <c r="Y75" s="145"/>
      <c r="Z75" s="145"/>
    </row>
    <row r="76" spans="1:26" s="241" customFormat="1" ht="21" customHeight="1" x14ac:dyDescent="0.2">
      <c r="A76" s="402">
        <v>207</v>
      </c>
      <c r="B76" s="387" t="s">
        <v>395</v>
      </c>
      <c r="C76" s="387"/>
      <c r="D76" s="110"/>
      <c r="E76" s="407" t="s">
        <v>350</v>
      </c>
      <c r="F76" s="407"/>
      <c r="G76" s="70"/>
      <c r="H76" s="417">
        <f>IF(OR(D76&lt;&gt;"",D77&lt;&gt;"",D78&lt;&gt;"",D79&lt;&gt;"",D80&lt;&gt;"",D81&lt;&gt;"",D82&lt;&gt;"",D83&lt;&gt;"",D84&lt;&gt;"",D85&lt;&gt;""),1,0)</f>
        <v>1</v>
      </c>
      <c r="I76" s="420">
        <v>1</v>
      </c>
      <c r="J76" s="422" t="s">
        <v>251</v>
      </c>
    </row>
    <row r="77" spans="1:26" s="241" customFormat="1" ht="21" customHeight="1" x14ac:dyDescent="0.2">
      <c r="A77" s="402"/>
      <c r="B77" s="387"/>
      <c r="C77" s="387"/>
      <c r="D77" s="110"/>
      <c r="E77" s="407" t="s">
        <v>351</v>
      </c>
      <c r="F77" s="407"/>
      <c r="G77" s="70"/>
      <c r="H77" s="417"/>
      <c r="I77" s="420"/>
      <c r="J77" s="422"/>
    </row>
    <row r="78" spans="1:26" s="241" customFormat="1" ht="31.5" customHeight="1" x14ac:dyDescent="0.2">
      <c r="A78" s="402"/>
      <c r="B78" s="387"/>
      <c r="C78" s="387"/>
      <c r="D78" s="110"/>
      <c r="E78" s="407" t="s">
        <v>352</v>
      </c>
      <c r="F78" s="407"/>
      <c r="G78" s="70"/>
      <c r="H78" s="417"/>
      <c r="I78" s="420"/>
      <c r="J78" s="422"/>
    </row>
    <row r="79" spans="1:26" s="241" customFormat="1" ht="33" customHeight="1" x14ac:dyDescent="0.2">
      <c r="A79" s="402"/>
      <c r="B79" s="387"/>
      <c r="C79" s="387"/>
      <c r="D79" s="110" t="s">
        <v>259</v>
      </c>
      <c r="E79" s="407" t="s">
        <v>353</v>
      </c>
      <c r="F79" s="407"/>
      <c r="G79" s="70"/>
      <c r="H79" s="417"/>
      <c r="I79" s="420"/>
      <c r="J79" s="422"/>
    </row>
    <row r="80" spans="1:26" s="241" customFormat="1" ht="46.5" customHeight="1" x14ac:dyDescent="0.2">
      <c r="A80" s="402"/>
      <c r="B80" s="387"/>
      <c r="C80" s="387"/>
      <c r="D80" s="110"/>
      <c r="E80" s="407" t="s">
        <v>354</v>
      </c>
      <c r="F80" s="407"/>
      <c r="G80" s="70"/>
      <c r="H80" s="417"/>
      <c r="I80" s="420"/>
      <c r="J80" s="422"/>
    </row>
    <row r="81" spans="1:10" s="241" customFormat="1" ht="39" customHeight="1" x14ac:dyDescent="0.2">
      <c r="A81" s="402"/>
      <c r="B81" s="387"/>
      <c r="C81" s="387"/>
      <c r="D81" s="110"/>
      <c r="E81" s="407" t="s">
        <v>355</v>
      </c>
      <c r="F81" s="407"/>
      <c r="G81" s="70"/>
      <c r="H81" s="417"/>
      <c r="I81" s="420"/>
      <c r="J81" s="422"/>
    </row>
    <row r="82" spans="1:10" s="241" customFormat="1" ht="52.5" customHeight="1" x14ac:dyDescent="0.2">
      <c r="A82" s="402"/>
      <c r="B82" s="387"/>
      <c r="C82" s="387"/>
      <c r="D82" s="110"/>
      <c r="E82" s="407" t="s">
        <v>356</v>
      </c>
      <c r="F82" s="407"/>
      <c r="G82" s="70"/>
      <c r="H82" s="417"/>
      <c r="I82" s="420"/>
      <c r="J82" s="422"/>
    </row>
    <row r="83" spans="1:10" s="241" customFormat="1" ht="36" customHeight="1" x14ac:dyDescent="0.2">
      <c r="A83" s="402"/>
      <c r="B83" s="387"/>
      <c r="C83" s="387"/>
      <c r="D83" s="110"/>
      <c r="E83" s="407" t="s">
        <v>357</v>
      </c>
      <c r="F83" s="407"/>
      <c r="G83" s="70"/>
      <c r="H83" s="417"/>
      <c r="I83" s="420"/>
      <c r="J83" s="422"/>
    </row>
    <row r="84" spans="1:10" s="241" customFormat="1" ht="21" customHeight="1" x14ac:dyDescent="0.2">
      <c r="A84" s="402"/>
      <c r="B84" s="387"/>
      <c r="C84" s="387"/>
      <c r="D84" s="110"/>
      <c r="E84" s="407" t="s">
        <v>358</v>
      </c>
      <c r="F84" s="407"/>
      <c r="G84" s="70"/>
      <c r="H84" s="417"/>
      <c r="I84" s="420"/>
      <c r="J84" s="422"/>
    </row>
    <row r="85" spans="1:10" s="241" customFormat="1" ht="21" customHeight="1" x14ac:dyDescent="0.2">
      <c r="A85" s="402"/>
      <c r="B85" s="387"/>
      <c r="C85" s="387"/>
      <c r="D85" s="110"/>
      <c r="E85" s="407" t="s">
        <v>359</v>
      </c>
      <c r="F85" s="407"/>
      <c r="G85" s="70"/>
      <c r="H85" s="417"/>
      <c r="I85" s="420"/>
      <c r="J85" s="422"/>
    </row>
    <row r="86" spans="1:10" s="241" customFormat="1" ht="21" customHeight="1" x14ac:dyDescent="0.2">
      <c r="A86" s="431">
        <v>208</v>
      </c>
      <c r="B86" s="387" t="s">
        <v>220</v>
      </c>
      <c r="C86" s="387"/>
      <c r="D86" s="110" t="s">
        <v>259</v>
      </c>
      <c r="E86" s="407" t="s">
        <v>342</v>
      </c>
      <c r="F86" s="407"/>
      <c r="G86" s="70"/>
      <c r="H86" s="417">
        <f>IF(OR(D86&lt;&gt;"",D87&lt;&gt;"",D88&lt;&gt;"",D89&lt;&gt;"",D90&lt;&gt;"",D91&lt;&gt;"",D92&lt;&gt;"",D93&lt;&gt;"",D98&lt;&gt;""),1,0)</f>
        <v>1</v>
      </c>
      <c r="I86" s="420">
        <v>1</v>
      </c>
      <c r="J86" s="248" t="s">
        <v>251</v>
      </c>
    </row>
    <row r="87" spans="1:10" s="241" customFormat="1" ht="21" customHeight="1" x14ac:dyDescent="0.2">
      <c r="A87" s="431"/>
      <c r="B87" s="387"/>
      <c r="C87" s="387"/>
      <c r="D87" s="110" t="s">
        <v>259</v>
      </c>
      <c r="E87" s="387" t="s">
        <v>343</v>
      </c>
      <c r="F87" s="387"/>
      <c r="G87" s="70"/>
      <c r="H87" s="417"/>
      <c r="I87" s="420"/>
    </row>
    <row r="88" spans="1:10" s="241" customFormat="1" ht="21" customHeight="1" x14ac:dyDescent="0.2">
      <c r="A88" s="431"/>
      <c r="B88" s="387"/>
      <c r="C88" s="387"/>
      <c r="D88" s="110" t="s">
        <v>259</v>
      </c>
      <c r="E88" s="387" t="s">
        <v>344</v>
      </c>
      <c r="F88" s="387"/>
      <c r="G88" s="70"/>
      <c r="H88" s="417"/>
      <c r="I88" s="420"/>
    </row>
    <row r="89" spans="1:10" s="241" customFormat="1" ht="21" customHeight="1" x14ac:dyDescent="0.2">
      <c r="A89" s="431"/>
      <c r="B89" s="387"/>
      <c r="C89" s="387"/>
      <c r="D89" s="110" t="s">
        <v>259</v>
      </c>
      <c r="E89" s="387" t="s">
        <v>345</v>
      </c>
      <c r="F89" s="387"/>
      <c r="G89" s="70"/>
      <c r="H89" s="417"/>
      <c r="I89" s="420"/>
    </row>
    <row r="90" spans="1:10" s="241" customFormat="1" ht="21" customHeight="1" x14ac:dyDescent="0.2">
      <c r="A90" s="431"/>
      <c r="B90" s="387"/>
      <c r="C90" s="387"/>
      <c r="D90" s="110" t="s">
        <v>259</v>
      </c>
      <c r="E90" s="387" t="s">
        <v>346</v>
      </c>
      <c r="F90" s="387"/>
      <c r="G90" s="70"/>
      <c r="H90" s="417"/>
      <c r="I90" s="420"/>
    </row>
    <row r="91" spans="1:10" s="241" customFormat="1" ht="34.5" customHeight="1" x14ac:dyDescent="0.2">
      <c r="A91" s="431"/>
      <c r="B91" s="387"/>
      <c r="C91" s="387"/>
      <c r="D91" s="110" t="s">
        <v>259</v>
      </c>
      <c r="E91" s="387" t="s">
        <v>347</v>
      </c>
      <c r="F91" s="387"/>
      <c r="G91" s="70"/>
      <c r="H91" s="417"/>
      <c r="I91" s="420"/>
    </row>
    <row r="92" spans="1:10" s="241" customFormat="1" ht="31.5" customHeight="1" x14ac:dyDescent="0.2">
      <c r="A92" s="431"/>
      <c r="B92" s="387"/>
      <c r="C92" s="387"/>
      <c r="D92" s="110" t="s">
        <v>259</v>
      </c>
      <c r="E92" s="387" t="s">
        <v>348</v>
      </c>
      <c r="F92" s="387"/>
      <c r="G92" s="70"/>
      <c r="H92" s="417"/>
      <c r="I92" s="420"/>
    </row>
    <row r="93" spans="1:10" s="241" customFormat="1" ht="31.5" customHeight="1" x14ac:dyDescent="0.2">
      <c r="A93" s="431"/>
      <c r="B93" s="387"/>
      <c r="C93" s="387"/>
      <c r="D93" s="110" t="s">
        <v>259</v>
      </c>
      <c r="E93" s="387" t="s">
        <v>349</v>
      </c>
      <c r="F93" s="387"/>
      <c r="G93" s="70"/>
      <c r="H93" s="417"/>
      <c r="I93" s="420"/>
    </row>
    <row r="94" spans="1:10" s="241" customFormat="1" ht="70.5" customHeight="1" x14ac:dyDescent="0.2">
      <c r="A94" s="431"/>
      <c r="B94" s="387"/>
      <c r="C94" s="387"/>
      <c r="D94" s="110"/>
      <c r="E94" s="249" t="s">
        <v>397</v>
      </c>
      <c r="F94" s="418"/>
      <c r="G94" s="418"/>
      <c r="H94" s="417"/>
      <c r="I94" s="420"/>
    </row>
    <row r="95" spans="1:10" s="241" customFormat="1" ht="69.95" customHeight="1" x14ac:dyDescent="0.2">
      <c r="A95" s="236">
        <v>209</v>
      </c>
      <c r="B95" s="387" t="s">
        <v>221</v>
      </c>
      <c r="C95" s="387"/>
      <c r="D95" s="110" t="s">
        <v>228</v>
      </c>
      <c r="E95" s="250" t="s">
        <v>398</v>
      </c>
      <c r="F95" s="418" t="s">
        <v>486</v>
      </c>
      <c r="G95" s="418"/>
      <c r="H95" s="237">
        <f>IF(OR(D95="Selecione SIM OU NÃO",D95=""),0,1)</f>
        <v>1</v>
      </c>
      <c r="I95" s="238">
        <v>1</v>
      </c>
    </row>
    <row r="96" spans="1:10" s="241" customFormat="1" ht="79.5" customHeight="1" x14ac:dyDescent="0.2">
      <c r="A96" s="236">
        <v>210</v>
      </c>
      <c r="B96" s="387" t="s">
        <v>222</v>
      </c>
      <c r="C96" s="387"/>
      <c r="D96" s="110" t="s">
        <v>229</v>
      </c>
      <c r="E96" s="250" t="s">
        <v>398</v>
      </c>
      <c r="F96" s="418"/>
      <c r="G96" s="418"/>
      <c r="H96" s="237">
        <f>IF(OR(D96="Selecione SIM OU NÃO",D96=""),0,1)</f>
        <v>1</v>
      </c>
      <c r="I96" s="238">
        <v>1</v>
      </c>
    </row>
    <row r="97" spans="1:26" s="241" customFormat="1" ht="50.25" customHeight="1" x14ac:dyDescent="0.2">
      <c r="A97" s="403"/>
      <c r="B97" s="403"/>
      <c r="C97" s="403"/>
      <c r="D97" s="273" t="s">
        <v>448</v>
      </c>
      <c r="E97" s="406"/>
      <c r="F97" s="406"/>
      <c r="G97" s="406"/>
      <c r="H97" s="237"/>
      <c r="I97" s="238"/>
    </row>
    <row r="98" spans="1:26" s="241" customFormat="1" ht="26.25" customHeight="1" x14ac:dyDescent="0.2">
      <c r="A98" s="402">
        <v>211</v>
      </c>
      <c r="B98" s="387" t="s">
        <v>223</v>
      </c>
      <c r="C98" s="387"/>
      <c r="D98" s="110" t="s">
        <v>259</v>
      </c>
      <c r="E98" s="407" t="s">
        <v>361</v>
      </c>
      <c r="F98" s="407"/>
      <c r="G98" s="70"/>
      <c r="H98" s="417">
        <f>IF(OR(D98&lt;&gt;"",D99&lt;&gt;"",D100&lt;&gt;"",D101&lt;&gt;"",D102&lt;&gt;""),1,0)</f>
        <v>1</v>
      </c>
      <c r="I98" s="420">
        <v>1</v>
      </c>
    </row>
    <row r="99" spans="1:26" s="241" customFormat="1" ht="36" customHeight="1" x14ac:dyDescent="0.2">
      <c r="A99" s="402"/>
      <c r="B99" s="387"/>
      <c r="C99" s="387"/>
      <c r="D99" s="110"/>
      <c r="E99" s="407" t="s">
        <v>362</v>
      </c>
      <c r="F99" s="407"/>
      <c r="G99" s="70"/>
      <c r="H99" s="417"/>
      <c r="I99" s="420"/>
    </row>
    <row r="100" spans="1:26" s="241" customFormat="1" ht="37.5" customHeight="1" x14ac:dyDescent="0.2">
      <c r="A100" s="402"/>
      <c r="B100" s="387"/>
      <c r="C100" s="387"/>
      <c r="D100" s="110"/>
      <c r="E100" s="407" t="s">
        <v>363</v>
      </c>
      <c r="F100" s="407"/>
      <c r="G100" s="70"/>
      <c r="H100" s="417"/>
      <c r="I100" s="420"/>
    </row>
    <row r="101" spans="1:26" s="241" customFormat="1" ht="39.75" customHeight="1" x14ac:dyDescent="0.2">
      <c r="A101" s="402"/>
      <c r="B101" s="387"/>
      <c r="C101" s="387"/>
      <c r="D101" s="110"/>
      <c r="E101" s="407" t="s">
        <v>364</v>
      </c>
      <c r="F101" s="407"/>
      <c r="G101" s="70"/>
      <c r="H101" s="417"/>
      <c r="I101" s="420"/>
    </row>
    <row r="102" spans="1:26" s="241" customFormat="1" ht="81.75" customHeight="1" x14ac:dyDescent="0.2">
      <c r="A102" s="402"/>
      <c r="B102" s="387"/>
      <c r="C102" s="387"/>
      <c r="D102" s="110"/>
      <c r="E102" s="251" t="s">
        <v>396</v>
      </c>
      <c r="F102" s="419"/>
      <c r="G102" s="419"/>
      <c r="H102" s="417"/>
      <c r="I102" s="420"/>
    </row>
    <row r="103" spans="1:26" s="252" customFormat="1" ht="26.25" customHeight="1" x14ac:dyDescent="0.2">
      <c r="A103" s="402">
        <v>212</v>
      </c>
      <c r="B103" s="387" t="s">
        <v>224</v>
      </c>
      <c r="C103" s="387"/>
      <c r="D103" s="110"/>
      <c r="E103" s="407" t="s">
        <v>365</v>
      </c>
      <c r="F103" s="407"/>
      <c r="G103" s="70"/>
      <c r="H103" s="417">
        <f>IF(OR(D103&lt;&gt;"",D104&lt;&gt;"",D105&lt;&gt;"",D106&lt;&gt;"",D107&lt;&gt;""),1,0)</f>
        <v>1</v>
      </c>
      <c r="I103" s="421">
        <v>1</v>
      </c>
      <c r="J103" s="248" t="s">
        <v>251</v>
      </c>
      <c r="K103" s="123"/>
      <c r="L103" s="123"/>
      <c r="M103" s="123"/>
      <c r="N103" s="123"/>
      <c r="O103" s="123"/>
      <c r="P103" s="123"/>
      <c r="Q103" s="123"/>
      <c r="R103" s="123"/>
      <c r="S103" s="123"/>
      <c r="T103" s="123"/>
      <c r="U103" s="123"/>
      <c r="V103" s="123"/>
      <c r="W103" s="123"/>
      <c r="X103" s="123"/>
      <c r="Y103" s="123"/>
      <c r="Z103" s="123"/>
    </row>
    <row r="104" spans="1:26" s="252" customFormat="1" ht="26.25" customHeight="1" x14ac:dyDescent="0.2">
      <c r="A104" s="402"/>
      <c r="B104" s="387"/>
      <c r="C104" s="387"/>
      <c r="D104" s="110" t="s">
        <v>259</v>
      </c>
      <c r="E104" s="407" t="s">
        <v>366</v>
      </c>
      <c r="F104" s="407"/>
      <c r="G104" s="70"/>
      <c r="H104" s="417"/>
      <c r="I104" s="421"/>
      <c r="J104" s="123"/>
      <c r="K104" s="123"/>
      <c r="L104" s="123"/>
      <c r="M104" s="123"/>
      <c r="N104" s="123"/>
      <c r="O104" s="123"/>
      <c r="P104" s="123"/>
      <c r="Q104" s="123"/>
      <c r="R104" s="123"/>
      <c r="S104" s="123"/>
      <c r="T104" s="123"/>
      <c r="U104" s="123"/>
      <c r="V104" s="123"/>
      <c r="W104" s="123"/>
      <c r="X104" s="123"/>
      <c r="Y104" s="123"/>
      <c r="Z104" s="123"/>
    </row>
    <row r="105" spans="1:26" s="252" customFormat="1" ht="26.25" customHeight="1" x14ac:dyDescent="0.2">
      <c r="A105" s="402"/>
      <c r="B105" s="387"/>
      <c r="C105" s="387"/>
      <c r="D105" s="110"/>
      <c r="E105" s="407" t="s">
        <v>367</v>
      </c>
      <c r="F105" s="407"/>
      <c r="G105" s="70"/>
      <c r="H105" s="417"/>
      <c r="I105" s="421"/>
      <c r="J105" s="123"/>
      <c r="K105" s="123"/>
      <c r="L105" s="123"/>
      <c r="M105" s="123"/>
      <c r="N105" s="123"/>
      <c r="O105" s="123"/>
      <c r="P105" s="123"/>
      <c r="Q105" s="123"/>
      <c r="R105" s="123"/>
      <c r="S105" s="123"/>
      <c r="T105" s="123"/>
      <c r="U105" s="123"/>
      <c r="V105" s="123"/>
      <c r="W105" s="123"/>
      <c r="X105" s="123"/>
      <c r="Y105" s="123"/>
      <c r="Z105" s="123"/>
    </row>
    <row r="106" spans="1:26" s="252" customFormat="1" ht="26.25" customHeight="1" x14ac:dyDescent="0.2">
      <c r="A106" s="402"/>
      <c r="B106" s="387"/>
      <c r="C106" s="387"/>
      <c r="D106" s="110"/>
      <c r="E106" s="407" t="s">
        <v>368</v>
      </c>
      <c r="F106" s="407"/>
      <c r="G106" s="70"/>
      <c r="H106" s="417"/>
      <c r="I106" s="421"/>
      <c r="J106" s="123"/>
      <c r="K106" s="123"/>
      <c r="L106" s="123"/>
      <c r="M106" s="123"/>
      <c r="N106" s="123"/>
      <c r="O106" s="123"/>
      <c r="P106" s="123"/>
      <c r="Q106" s="123"/>
      <c r="R106" s="123"/>
      <c r="S106" s="123"/>
      <c r="T106" s="123"/>
      <c r="U106" s="123"/>
      <c r="V106" s="123"/>
      <c r="W106" s="123"/>
      <c r="X106" s="123"/>
      <c r="Y106" s="123"/>
      <c r="Z106" s="123"/>
    </row>
    <row r="107" spans="1:26" s="252" customFormat="1" ht="26.25" customHeight="1" x14ac:dyDescent="0.2">
      <c r="A107" s="402"/>
      <c r="B107" s="387"/>
      <c r="C107" s="387"/>
      <c r="D107" s="110"/>
      <c r="E107" s="407" t="s">
        <v>369</v>
      </c>
      <c r="F107" s="407"/>
      <c r="G107" s="70"/>
      <c r="H107" s="417"/>
      <c r="I107" s="421"/>
      <c r="J107" s="123"/>
      <c r="K107" s="123"/>
      <c r="L107" s="123"/>
      <c r="M107" s="123"/>
      <c r="N107" s="123"/>
      <c r="O107" s="123"/>
      <c r="P107" s="123"/>
      <c r="Q107" s="123"/>
      <c r="R107" s="123"/>
      <c r="S107" s="123"/>
      <c r="T107" s="123"/>
      <c r="U107" s="123"/>
      <c r="V107" s="123"/>
      <c r="W107" s="123"/>
      <c r="X107" s="123"/>
      <c r="Y107" s="123"/>
      <c r="Z107" s="123"/>
    </row>
    <row r="108" spans="1:26" s="241" customFormat="1" ht="80.25" customHeight="1" x14ac:dyDescent="0.2">
      <c r="A108" s="402">
        <v>213</v>
      </c>
      <c r="B108" s="387" t="s">
        <v>225</v>
      </c>
      <c r="C108" s="387"/>
      <c r="D108" s="110" t="s">
        <v>259</v>
      </c>
      <c r="E108" s="407" t="s">
        <v>370</v>
      </c>
      <c r="F108" s="407"/>
      <c r="G108" s="70"/>
      <c r="H108" s="417">
        <f>IF(OR(D108&lt;&gt;"",D109&lt;&gt;"",D110&lt;&gt;"",D111&lt;&gt;"",D112&lt;&gt;"",D113&lt;&gt;"",D114&lt;&gt;"",D115&lt;&gt;"",D116&lt;&gt;"",D117&lt;&gt;"",D118&lt;&gt;""),1,0)</f>
        <v>1</v>
      </c>
      <c r="I108" s="420">
        <v>1</v>
      </c>
      <c r="J108" s="248" t="s">
        <v>251</v>
      </c>
      <c r="K108" s="145"/>
      <c r="L108" s="145"/>
      <c r="M108" s="145"/>
      <c r="N108" s="145"/>
      <c r="O108" s="145"/>
      <c r="P108" s="145"/>
      <c r="Q108" s="145"/>
      <c r="R108" s="145"/>
      <c r="S108" s="145"/>
      <c r="T108" s="145"/>
      <c r="U108" s="145"/>
      <c r="V108" s="145"/>
      <c r="W108" s="145"/>
      <c r="X108" s="145"/>
      <c r="Y108" s="145"/>
      <c r="Z108" s="145"/>
    </row>
    <row r="109" spans="1:26" s="241" customFormat="1" ht="34.5" customHeight="1" x14ac:dyDescent="0.2">
      <c r="A109" s="402"/>
      <c r="B109" s="387"/>
      <c r="C109" s="387"/>
      <c r="D109" s="110" t="s">
        <v>259</v>
      </c>
      <c r="E109" s="407" t="s">
        <v>371</v>
      </c>
      <c r="F109" s="407"/>
      <c r="G109" s="70"/>
      <c r="H109" s="417"/>
      <c r="I109" s="420"/>
      <c r="J109" s="145"/>
      <c r="K109" s="145"/>
      <c r="L109" s="145"/>
      <c r="M109" s="145"/>
      <c r="N109" s="145"/>
      <c r="O109" s="145"/>
      <c r="P109" s="145"/>
      <c r="Q109" s="145"/>
      <c r="R109" s="145"/>
      <c r="S109" s="145"/>
      <c r="T109" s="145"/>
      <c r="U109" s="145"/>
      <c r="V109" s="145"/>
      <c r="W109" s="145"/>
      <c r="X109" s="145"/>
      <c r="Y109" s="145"/>
      <c r="Z109" s="145"/>
    </row>
    <row r="110" spans="1:26" s="241" customFormat="1" ht="36" customHeight="1" x14ac:dyDescent="0.2">
      <c r="A110" s="402"/>
      <c r="B110" s="387"/>
      <c r="C110" s="387"/>
      <c r="D110" s="110" t="s">
        <v>259</v>
      </c>
      <c r="E110" s="407" t="s">
        <v>372</v>
      </c>
      <c r="F110" s="407"/>
      <c r="G110" s="70"/>
      <c r="H110" s="417"/>
      <c r="I110" s="420"/>
      <c r="J110" s="145"/>
      <c r="K110" s="145"/>
      <c r="L110" s="145"/>
      <c r="M110" s="145"/>
      <c r="N110" s="145"/>
      <c r="O110" s="145"/>
      <c r="P110" s="145"/>
      <c r="Q110" s="145"/>
      <c r="R110" s="145"/>
      <c r="S110" s="145"/>
      <c r="T110" s="145"/>
      <c r="U110" s="145"/>
      <c r="V110" s="145"/>
      <c r="W110" s="145"/>
      <c r="X110" s="145"/>
      <c r="Y110" s="145"/>
      <c r="Z110" s="145"/>
    </row>
    <row r="111" spans="1:26" s="241" customFormat="1" ht="64.5" customHeight="1" x14ac:dyDescent="0.2">
      <c r="A111" s="402"/>
      <c r="B111" s="387"/>
      <c r="C111" s="387"/>
      <c r="D111" s="110"/>
      <c r="E111" s="407" t="s">
        <v>373</v>
      </c>
      <c r="F111" s="407"/>
      <c r="G111" s="70"/>
      <c r="H111" s="417"/>
      <c r="I111" s="420"/>
      <c r="J111" s="145"/>
      <c r="K111" s="145"/>
      <c r="L111" s="145"/>
      <c r="M111" s="145"/>
      <c r="N111" s="145"/>
      <c r="O111" s="145"/>
      <c r="P111" s="145"/>
      <c r="Q111" s="145"/>
      <c r="R111" s="145"/>
      <c r="S111" s="145"/>
      <c r="T111" s="145"/>
      <c r="U111" s="145"/>
      <c r="V111" s="145"/>
      <c r="W111" s="145"/>
      <c r="X111" s="145"/>
      <c r="Y111" s="145"/>
      <c r="Z111" s="145"/>
    </row>
    <row r="112" spans="1:26" s="241" customFormat="1" ht="39.75" customHeight="1" x14ac:dyDescent="0.2">
      <c r="A112" s="402"/>
      <c r="B112" s="387"/>
      <c r="C112" s="387"/>
      <c r="D112" s="110" t="s">
        <v>259</v>
      </c>
      <c r="E112" s="407" t="s">
        <v>374</v>
      </c>
      <c r="F112" s="407"/>
      <c r="G112" s="70"/>
      <c r="H112" s="417"/>
      <c r="I112" s="420"/>
      <c r="J112" s="145"/>
      <c r="K112" s="145"/>
      <c r="L112" s="145"/>
      <c r="M112" s="145"/>
      <c r="N112" s="145"/>
      <c r="O112" s="145"/>
      <c r="P112" s="145"/>
      <c r="Q112" s="145"/>
      <c r="R112" s="145"/>
      <c r="S112" s="145"/>
      <c r="T112" s="145"/>
      <c r="U112" s="145"/>
      <c r="V112" s="145"/>
      <c r="W112" s="145"/>
      <c r="X112" s="145"/>
      <c r="Y112" s="145"/>
      <c r="Z112" s="145"/>
    </row>
    <row r="113" spans="1:26" s="241" customFormat="1" ht="51.75" customHeight="1" x14ac:dyDescent="0.2">
      <c r="A113" s="402"/>
      <c r="B113" s="387"/>
      <c r="C113" s="387"/>
      <c r="D113" s="110"/>
      <c r="E113" s="407" t="s">
        <v>375</v>
      </c>
      <c r="F113" s="407"/>
      <c r="G113" s="70"/>
      <c r="H113" s="417"/>
      <c r="I113" s="420"/>
      <c r="J113" s="145"/>
      <c r="K113" s="145"/>
      <c r="L113" s="145"/>
      <c r="M113" s="145"/>
      <c r="N113" s="145"/>
      <c r="O113" s="145"/>
      <c r="P113" s="145"/>
      <c r="Q113" s="145"/>
      <c r="R113" s="145"/>
      <c r="S113" s="145"/>
      <c r="T113" s="145"/>
      <c r="U113" s="145"/>
      <c r="V113" s="145"/>
      <c r="W113" s="145"/>
      <c r="X113" s="145"/>
      <c r="Y113" s="145"/>
      <c r="Z113" s="145"/>
    </row>
    <row r="114" spans="1:26" s="241" customFormat="1" ht="81.75" customHeight="1" x14ac:dyDescent="0.2">
      <c r="A114" s="402"/>
      <c r="B114" s="387"/>
      <c r="C114" s="387"/>
      <c r="D114" s="110" t="s">
        <v>259</v>
      </c>
      <c r="E114" s="407" t="s">
        <v>376</v>
      </c>
      <c r="F114" s="407"/>
      <c r="G114" s="70"/>
      <c r="H114" s="417"/>
      <c r="I114" s="420"/>
      <c r="J114" s="145"/>
      <c r="K114" s="145"/>
      <c r="L114" s="145"/>
      <c r="M114" s="145"/>
      <c r="N114" s="145"/>
      <c r="O114" s="145"/>
      <c r="P114" s="145"/>
      <c r="Q114" s="145"/>
      <c r="R114" s="145"/>
      <c r="S114" s="145"/>
      <c r="T114" s="145"/>
      <c r="U114" s="145"/>
      <c r="V114" s="145"/>
      <c r="W114" s="145"/>
      <c r="X114" s="145"/>
      <c r="Y114" s="145"/>
      <c r="Z114" s="145"/>
    </row>
    <row r="115" spans="1:26" s="241" customFormat="1" ht="39" customHeight="1" x14ac:dyDescent="0.2">
      <c r="A115" s="402"/>
      <c r="B115" s="387"/>
      <c r="C115" s="387"/>
      <c r="D115" s="110"/>
      <c r="E115" s="407" t="s">
        <v>377</v>
      </c>
      <c r="F115" s="407"/>
      <c r="G115" s="70"/>
      <c r="H115" s="417"/>
      <c r="I115" s="420"/>
      <c r="J115" s="145"/>
      <c r="K115" s="145"/>
      <c r="L115" s="145"/>
      <c r="M115" s="145"/>
      <c r="N115" s="145"/>
      <c r="O115" s="145"/>
      <c r="P115" s="145"/>
      <c r="Q115" s="145"/>
      <c r="R115" s="145"/>
      <c r="S115" s="145"/>
      <c r="T115" s="145"/>
      <c r="U115" s="145"/>
      <c r="V115" s="145"/>
      <c r="W115" s="145"/>
      <c r="X115" s="145"/>
      <c r="Y115" s="145"/>
      <c r="Z115" s="145"/>
    </row>
    <row r="116" spans="1:26" s="241" customFormat="1" ht="33" customHeight="1" x14ac:dyDescent="0.2">
      <c r="A116" s="402"/>
      <c r="B116" s="387"/>
      <c r="C116" s="387"/>
      <c r="D116" s="110" t="s">
        <v>259</v>
      </c>
      <c r="E116" s="407" t="s">
        <v>378</v>
      </c>
      <c r="F116" s="407"/>
      <c r="G116" s="70"/>
      <c r="H116" s="417"/>
      <c r="I116" s="420"/>
      <c r="J116" s="145"/>
      <c r="K116" s="145"/>
      <c r="L116" s="145"/>
      <c r="M116" s="145"/>
      <c r="N116" s="145"/>
      <c r="O116" s="145"/>
      <c r="P116" s="145"/>
      <c r="Q116" s="145"/>
      <c r="R116" s="145"/>
      <c r="S116" s="145"/>
      <c r="T116" s="145"/>
      <c r="U116" s="145"/>
      <c r="V116" s="145"/>
      <c r="W116" s="145"/>
      <c r="X116" s="145"/>
      <c r="Y116" s="145"/>
      <c r="Z116" s="145"/>
    </row>
    <row r="117" spans="1:26" s="241" customFormat="1" ht="87" customHeight="1" x14ac:dyDescent="0.2">
      <c r="A117" s="402"/>
      <c r="B117" s="387"/>
      <c r="C117" s="387"/>
      <c r="D117" s="110"/>
      <c r="E117" s="253" t="s">
        <v>443</v>
      </c>
      <c r="F117" s="418"/>
      <c r="G117" s="418"/>
      <c r="H117" s="417"/>
      <c r="I117" s="420"/>
      <c r="J117" s="145"/>
      <c r="K117" s="145"/>
      <c r="L117" s="145"/>
      <c r="M117" s="145"/>
      <c r="N117" s="145"/>
      <c r="O117" s="145"/>
      <c r="P117" s="145"/>
      <c r="Q117" s="145"/>
      <c r="R117" s="145"/>
      <c r="S117" s="145"/>
      <c r="T117" s="145"/>
      <c r="U117" s="145"/>
      <c r="V117" s="145"/>
      <c r="W117" s="145"/>
      <c r="X117" s="145"/>
      <c r="Y117" s="145"/>
      <c r="Z117" s="145"/>
    </row>
    <row r="118" spans="1:26" s="241" customFormat="1" ht="22.5" customHeight="1" x14ac:dyDescent="0.2">
      <c r="A118" s="402"/>
      <c r="B118" s="387"/>
      <c r="C118" s="387"/>
      <c r="D118" s="110"/>
      <c r="E118" s="407" t="s">
        <v>369</v>
      </c>
      <c r="F118" s="407"/>
      <c r="G118" s="70"/>
      <c r="H118" s="417"/>
      <c r="I118" s="420"/>
      <c r="J118" s="145"/>
      <c r="K118" s="145"/>
      <c r="L118" s="145"/>
      <c r="M118" s="145"/>
      <c r="N118" s="145"/>
      <c r="O118" s="145"/>
      <c r="P118" s="145"/>
      <c r="Q118" s="145"/>
      <c r="R118" s="145"/>
      <c r="S118" s="145"/>
      <c r="T118" s="145"/>
      <c r="U118" s="145"/>
      <c r="V118" s="145"/>
      <c r="W118" s="145"/>
      <c r="X118" s="145"/>
      <c r="Y118" s="145"/>
      <c r="Z118" s="145"/>
    </row>
    <row r="119" spans="1:26" s="241" customFormat="1" ht="26.25" customHeight="1" x14ac:dyDescent="0.2">
      <c r="A119" s="402">
        <v>214</v>
      </c>
      <c r="B119" s="387" t="s">
        <v>226</v>
      </c>
      <c r="C119" s="387"/>
      <c r="D119" s="110" t="s">
        <v>259</v>
      </c>
      <c r="E119" s="407" t="s">
        <v>379</v>
      </c>
      <c r="F119" s="407"/>
      <c r="G119" s="70"/>
      <c r="H119" s="417">
        <f>IF(OR(D119&lt;&gt;"",D120&lt;&gt;"",D121&lt;&gt;"",D122&lt;&gt;"",D123&lt;&gt;"",D124&lt;&gt;"",D125&lt;&gt;""),1,0)</f>
        <v>1</v>
      </c>
      <c r="I119" s="420">
        <v>1</v>
      </c>
      <c r="J119" s="248" t="s">
        <v>251</v>
      </c>
      <c r="K119" s="145"/>
      <c r="L119" s="145"/>
      <c r="M119" s="145"/>
      <c r="N119" s="145"/>
      <c r="O119" s="145"/>
      <c r="P119" s="145"/>
      <c r="Q119" s="145"/>
      <c r="R119" s="145"/>
      <c r="S119" s="145"/>
      <c r="T119" s="145"/>
      <c r="U119" s="145"/>
      <c r="V119" s="145"/>
      <c r="W119" s="145"/>
      <c r="X119" s="145"/>
      <c r="Y119" s="145"/>
      <c r="Z119" s="145"/>
    </row>
    <row r="120" spans="1:26" s="241" customFormat="1" ht="26.25" customHeight="1" x14ac:dyDescent="0.2">
      <c r="A120" s="402"/>
      <c r="B120" s="387"/>
      <c r="C120" s="387"/>
      <c r="D120" s="110" t="s">
        <v>259</v>
      </c>
      <c r="E120" s="407" t="s">
        <v>380</v>
      </c>
      <c r="F120" s="407"/>
      <c r="G120" s="70"/>
      <c r="H120" s="417"/>
      <c r="I120" s="420"/>
      <c r="J120" s="145"/>
      <c r="K120" s="145"/>
      <c r="L120" s="145"/>
      <c r="M120" s="145"/>
      <c r="N120" s="145"/>
      <c r="O120" s="145"/>
      <c r="P120" s="145"/>
      <c r="Q120" s="145"/>
      <c r="R120" s="145"/>
      <c r="S120" s="145"/>
      <c r="T120" s="145"/>
      <c r="U120" s="145"/>
      <c r="V120" s="145"/>
      <c r="W120" s="145"/>
      <c r="X120" s="145"/>
      <c r="Y120" s="145"/>
      <c r="Z120" s="145"/>
    </row>
    <row r="121" spans="1:26" s="241" customFormat="1" ht="26.25" customHeight="1" x14ac:dyDescent="0.2">
      <c r="A121" s="402"/>
      <c r="B121" s="387"/>
      <c r="C121" s="387"/>
      <c r="D121" s="110" t="s">
        <v>259</v>
      </c>
      <c r="E121" s="407" t="s">
        <v>295</v>
      </c>
      <c r="F121" s="407"/>
      <c r="G121" s="70"/>
      <c r="H121" s="417"/>
      <c r="I121" s="420"/>
      <c r="J121" s="145"/>
      <c r="K121" s="145"/>
      <c r="L121" s="145"/>
      <c r="M121" s="145"/>
      <c r="N121" s="145"/>
      <c r="O121" s="145"/>
      <c r="P121" s="145"/>
      <c r="Q121" s="145"/>
      <c r="R121" s="145"/>
      <c r="S121" s="145"/>
      <c r="T121" s="145"/>
      <c r="U121" s="145"/>
      <c r="V121" s="145"/>
      <c r="W121" s="145"/>
      <c r="X121" s="145"/>
      <c r="Y121" s="145"/>
      <c r="Z121" s="145"/>
    </row>
    <row r="122" spans="1:26" s="241" customFormat="1" ht="26.25" customHeight="1" x14ac:dyDescent="0.2">
      <c r="A122" s="402"/>
      <c r="B122" s="387"/>
      <c r="C122" s="387"/>
      <c r="D122" s="110" t="s">
        <v>259</v>
      </c>
      <c r="E122" s="407" t="s">
        <v>381</v>
      </c>
      <c r="F122" s="407"/>
      <c r="G122" s="70"/>
      <c r="H122" s="417"/>
      <c r="I122" s="420"/>
      <c r="J122" s="145"/>
      <c r="K122" s="145"/>
      <c r="L122" s="145"/>
      <c r="M122" s="145"/>
      <c r="N122" s="145"/>
      <c r="O122" s="145"/>
      <c r="P122" s="145"/>
      <c r="Q122" s="145"/>
      <c r="R122" s="145"/>
      <c r="S122" s="145"/>
      <c r="T122" s="145"/>
      <c r="U122" s="145"/>
      <c r="V122" s="145"/>
      <c r="W122" s="145"/>
      <c r="X122" s="145"/>
      <c r="Y122" s="145"/>
      <c r="Z122" s="145"/>
    </row>
    <row r="123" spans="1:26" s="241" customFormat="1" ht="39" customHeight="1" x14ac:dyDescent="0.2">
      <c r="A123" s="402"/>
      <c r="B123" s="387"/>
      <c r="C123" s="387"/>
      <c r="D123" s="110"/>
      <c r="E123" s="407" t="s">
        <v>382</v>
      </c>
      <c r="F123" s="407"/>
      <c r="G123" s="70"/>
      <c r="H123" s="417"/>
      <c r="I123" s="420"/>
      <c r="J123" s="145"/>
      <c r="K123" s="145"/>
      <c r="L123" s="145"/>
      <c r="M123" s="145"/>
      <c r="N123" s="145"/>
      <c r="O123" s="145"/>
      <c r="P123" s="145"/>
      <c r="Q123" s="145"/>
      <c r="R123" s="145"/>
      <c r="S123" s="145"/>
      <c r="T123" s="145"/>
      <c r="U123" s="145"/>
      <c r="V123" s="145"/>
      <c r="W123" s="145"/>
      <c r="X123" s="145"/>
      <c r="Y123" s="145"/>
      <c r="Z123" s="145"/>
    </row>
    <row r="124" spans="1:26" s="241" customFormat="1" ht="81.75" customHeight="1" x14ac:dyDescent="0.2">
      <c r="A124" s="402"/>
      <c r="B124" s="387"/>
      <c r="C124" s="387"/>
      <c r="D124" s="110"/>
      <c r="E124" s="251" t="s">
        <v>396</v>
      </c>
      <c r="F124" s="418"/>
      <c r="G124" s="418"/>
      <c r="H124" s="417"/>
      <c r="I124" s="420"/>
      <c r="J124" s="145"/>
      <c r="K124" s="145"/>
      <c r="L124" s="145"/>
      <c r="M124" s="145"/>
      <c r="N124" s="145"/>
      <c r="O124" s="145"/>
      <c r="P124" s="145"/>
      <c r="Q124" s="145"/>
      <c r="R124" s="145"/>
      <c r="S124" s="145"/>
      <c r="T124" s="145"/>
      <c r="U124" s="145"/>
      <c r="V124" s="145"/>
      <c r="W124" s="145"/>
      <c r="X124" s="145"/>
      <c r="Y124" s="145"/>
      <c r="Z124" s="145"/>
    </row>
    <row r="125" spans="1:26" s="241" customFormat="1" ht="26.25" customHeight="1" x14ac:dyDescent="0.2">
      <c r="A125" s="402"/>
      <c r="B125" s="387"/>
      <c r="C125" s="387"/>
      <c r="D125" s="110"/>
      <c r="E125" s="407" t="s">
        <v>369</v>
      </c>
      <c r="F125" s="407"/>
      <c r="G125" s="70"/>
      <c r="H125" s="417"/>
      <c r="I125" s="420"/>
      <c r="J125" s="145"/>
      <c r="K125" s="145"/>
      <c r="L125" s="145"/>
      <c r="M125" s="145"/>
      <c r="N125" s="145"/>
      <c r="O125" s="145"/>
      <c r="P125" s="145"/>
      <c r="Q125" s="145"/>
      <c r="R125" s="145"/>
      <c r="S125" s="145"/>
      <c r="T125" s="145"/>
      <c r="U125" s="145"/>
      <c r="V125" s="145"/>
      <c r="W125" s="145"/>
      <c r="X125" s="145"/>
      <c r="Y125" s="145"/>
      <c r="Z125" s="145"/>
    </row>
    <row r="126" spans="1:26" s="241" customFormat="1" ht="42.75" customHeight="1" x14ac:dyDescent="0.2">
      <c r="A126" s="236">
        <v>215</v>
      </c>
      <c r="B126" s="387" t="s">
        <v>227</v>
      </c>
      <c r="C126" s="387"/>
      <c r="D126" s="110" t="s">
        <v>228</v>
      </c>
      <c r="E126" s="424"/>
      <c r="F126" s="425"/>
      <c r="G126" s="274"/>
      <c r="H126" s="237">
        <f>IF(OR(D126="Selecione SIM OU NÃO",D126=""),0,1)</f>
        <v>1</v>
      </c>
      <c r="I126" s="238">
        <v>1</v>
      </c>
      <c r="J126" s="145"/>
      <c r="K126" s="145"/>
      <c r="L126" s="145"/>
      <c r="M126" s="145"/>
      <c r="N126" s="145"/>
      <c r="O126" s="145"/>
      <c r="P126" s="145"/>
      <c r="Q126" s="145"/>
      <c r="R126" s="145"/>
      <c r="S126" s="145"/>
      <c r="T126" s="145"/>
      <c r="U126" s="145"/>
      <c r="V126" s="145"/>
      <c r="W126" s="145"/>
      <c r="X126" s="145"/>
      <c r="Y126" s="145"/>
      <c r="Z126" s="145"/>
    </row>
    <row r="127" spans="1:26" s="241" customFormat="1" ht="54" customHeight="1" x14ac:dyDescent="0.2">
      <c r="A127" s="403"/>
      <c r="B127" s="403"/>
      <c r="C127" s="403"/>
      <c r="D127" s="269" t="s">
        <v>441</v>
      </c>
      <c r="E127" s="403"/>
      <c r="F127" s="403"/>
      <c r="G127" s="403"/>
      <c r="H127" s="237"/>
      <c r="I127" s="238"/>
      <c r="J127" s="145"/>
      <c r="K127" s="145"/>
      <c r="L127" s="145"/>
      <c r="M127" s="145"/>
      <c r="N127" s="145"/>
      <c r="O127" s="145"/>
      <c r="P127" s="145"/>
      <c r="Q127" s="145"/>
      <c r="R127" s="145"/>
      <c r="S127" s="145"/>
      <c r="T127" s="145"/>
      <c r="U127" s="145"/>
      <c r="V127" s="145"/>
      <c r="W127" s="145"/>
      <c r="X127" s="145"/>
      <c r="Y127" s="145"/>
      <c r="Z127" s="145"/>
    </row>
    <row r="128" spans="1:26" s="241" customFormat="1" ht="73.5" customHeight="1" x14ac:dyDescent="0.2">
      <c r="A128" s="402">
        <v>216</v>
      </c>
      <c r="B128" s="387" t="s">
        <v>54</v>
      </c>
      <c r="C128" s="387"/>
      <c r="D128" s="110"/>
      <c r="E128" s="426" t="s">
        <v>456</v>
      </c>
      <c r="F128" s="427"/>
      <c r="G128" s="260"/>
      <c r="H128" s="417">
        <f>IF(OR(D128&lt;&gt;"",D129&lt;&gt;"",D130&lt;&gt;"",D131&lt;&gt;""),1,0)</f>
        <v>1</v>
      </c>
      <c r="I128" s="420">
        <v>1</v>
      </c>
      <c r="J128" s="248" t="s">
        <v>251</v>
      </c>
      <c r="K128" s="145"/>
      <c r="L128" s="145"/>
      <c r="M128" s="145"/>
      <c r="N128" s="145"/>
      <c r="O128" s="145"/>
      <c r="P128" s="145"/>
      <c r="Q128" s="145"/>
      <c r="R128" s="145"/>
      <c r="S128" s="145"/>
      <c r="T128" s="145"/>
      <c r="U128" s="145"/>
      <c r="V128" s="145"/>
      <c r="W128" s="145"/>
      <c r="X128" s="145"/>
      <c r="Y128" s="145"/>
      <c r="Z128" s="145"/>
    </row>
    <row r="129" spans="1:26" s="241" customFormat="1" ht="38.25" customHeight="1" x14ac:dyDescent="0.2">
      <c r="A129" s="402"/>
      <c r="B129" s="387"/>
      <c r="C129" s="387"/>
      <c r="D129" s="110" t="s">
        <v>259</v>
      </c>
      <c r="E129" s="387" t="s">
        <v>383</v>
      </c>
      <c r="F129" s="387"/>
      <c r="G129" s="70"/>
      <c r="H129" s="417"/>
      <c r="I129" s="420"/>
      <c r="J129" s="145"/>
      <c r="K129" s="145"/>
      <c r="L129" s="145"/>
      <c r="M129" s="145"/>
      <c r="N129" s="145"/>
      <c r="O129" s="145"/>
      <c r="P129" s="145"/>
      <c r="Q129" s="145"/>
      <c r="R129" s="145"/>
      <c r="S129" s="145"/>
      <c r="T129" s="145"/>
      <c r="U129" s="145"/>
      <c r="V129" s="145"/>
      <c r="W129" s="145"/>
      <c r="X129" s="145"/>
      <c r="Y129" s="145"/>
      <c r="Z129" s="145"/>
    </row>
    <row r="130" spans="1:26" s="241" customFormat="1" ht="38.25" customHeight="1" x14ac:dyDescent="0.2">
      <c r="A130" s="402"/>
      <c r="B130" s="387"/>
      <c r="C130" s="387"/>
      <c r="D130" s="110"/>
      <c r="E130" s="249" t="s">
        <v>385</v>
      </c>
      <c r="F130" s="418"/>
      <c r="G130" s="418"/>
      <c r="H130" s="417"/>
      <c r="I130" s="420"/>
      <c r="J130" s="145"/>
      <c r="K130" s="145"/>
      <c r="L130" s="145"/>
      <c r="M130" s="145"/>
      <c r="N130" s="145"/>
      <c r="O130" s="145"/>
      <c r="P130" s="145"/>
      <c r="Q130" s="145"/>
      <c r="R130" s="145"/>
      <c r="S130" s="145"/>
      <c r="T130" s="145"/>
      <c r="U130" s="145"/>
      <c r="V130" s="145"/>
      <c r="W130" s="145"/>
      <c r="X130" s="145"/>
      <c r="Y130" s="145"/>
      <c r="Z130" s="145"/>
    </row>
    <row r="131" spans="1:26" s="241" customFormat="1" ht="27" customHeight="1" x14ac:dyDescent="0.2">
      <c r="A131" s="402"/>
      <c r="B131" s="387"/>
      <c r="C131" s="387"/>
      <c r="D131" s="110"/>
      <c r="E131" s="333" t="s">
        <v>384</v>
      </c>
      <c r="F131" s="334"/>
      <c r="G131" s="274"/>
      <c r="H131" s="417"/>
      <c r="I131" s="420"/>
      <c r="J131" s="145"/>
      <c r="K131" s="145"/>
      <c r="L131" s="145"/>
      <c r="M131" s="145"/>
      <c r="N131" s="145"/>
      <c r="O131" s="145"/>
      <c r="P131" s="145"/>
      <c r="Q131" s="145"/>
      <c r="R131" s="145"/>
      <c r="S131" s="145"/>
      <c r="T131" s="145"/>
      <c r="U131" s="145"/>
      <c r="V131" s="145"/>
      <c r="W131" s="145"/>
      <c r="X131" s="145"/>
      <c r="Y131" s="145"/>
      <c r="Z131" s="145"/>
    </row>
    <row r="132" spans="1:26" s="241" customFormat="1" ht="38.25" customHeight="1" x14ac:dyDescent="0.2">
      <c r="A132" s="145"/>
      <c r="B132" s="145"/>
      <c r="C132" s="145"/>
      <c r="D132" s="145"/>
      <c r="E132" s="145"/>
      <c r="F132" s="145"/>
      <c r="G132" s="145"/>
      <c r="H132" s="254">
        <f>SUM(H5:H131)</f>
        <v>37</v>
      </c>
      <c r="I132" s="45">
        <f>SUM(I5:I131)</f>
        <v>37</v>
      </c>
      <c r="J132" s="145"/>
      <c r="K132" s="145"/>
      <c r="L132" s="145"/>
      <c r="M132" s="145"/>
      <c r="N132" s="145"/>
      <c r="O132" s="145"/>
      <c r="P132" s="145"/>
      <c r="Q132" s="145"/>
      <c r="R132" s="145"/>
      <c r="S132" s="145"/>
      <c r="T132" s="145"/>
      <c r="U132" s="145"/>
      <c r="V132" s="145"/>
      <c r="W132" s="145"/>
      <c r="X132" s="145"/>
      <c r="Y132" s="145"/>
      <c r="Z132" s="145"/>
    </row>
    <row r="133" spans="1:26" s="241" customFormat="1" ht="15.75" customHeight="1" x14ac:dyDescent="0.2">
      <c r="A133" s="145"/>
      <c r="B133" s="145"/>
      <c r="C133" s="145"/>
      <c r="D133" s="145"/>
      <c r="E133" s="145"/>
      <c r="F133" s="145"/>
      <c r="G133" s="145"/>
      <c r="H133" s="255"/>
      <c r="I133" s="45"/>
      <c r="J133" s="145"/>
      <c r="K133" s="145"/>
      <c r="L133" s="145"/>
      <c r="M133" s="145"/>
      <c r="N133" s="145"/>
      <c r="O133" s="145"/>
      <c r="P133" s="145"/>
      <c r="Q133" s="145"/>
      <c r="R133" s="145"/>
      <c r="S133" s="145"/>
      <c r="T133" s="145"/>
      <c r="U133" s="145"/>
      <c r="V133" s="145"/>
      <c r="W133" s="145"/>
      <c r="X133" s="145"/>
      <c r="Y133" s="145"/>
      <c r="Z133" s="145"/>
    </row>
    <row r="134" spans="1:26" s="241" customFormat="1" ht="15.75" customHeight="1" x14ac:dyDescent="0.2">
      <c r="A134" s="145"/>
      <c r="B134" s="145"/>
      <c r="C134" s="145"/>
      <c r="D134" s="145"/>
      <c r="E134" s="145"/>
      <c r="F134" s="145"/>
      <c r="G134" s="145"/>
      <c r="H134" s="255"/>
      <c r="I134" s="45"/>
      <c r="J134" s="145"/>
      <c r="K134" s="145"/>
      <c r="L134" s="145"/>
      <c r="M134" s="145"/>
      <c r="N134" s="145"/>
      <c r="O134" s="145"/>
      <c r="P134" s="145"/>
      <c r="Q134" s="145"/>
      <c r="R134" s="145"/>
      <c r="S134" s="145"/>
      <c r="T134" s="145"/>
      <c r="U134" s="145"/>
      <c r="V134" s="145"/>
      <c r="W134" s="145"/>
      <c r="X134" s="145"/>
      <c r="Y134" s="145"/>
      <c r="Z134" s="145"/>
    </row>
    <row r="135" spans="1:26" s="241" customFormat="1" ht="15.75" customHeight="1" x14ac:dyDescent="0.2">
      <c r="A135" s="145"/>
      <c r="B135" s="145"/>
      <c r="C135" s="145"/>
      <c r="D135" s="145"/>
      <c r="E135" s="145"/>
      <c r="F135" s="145"/>
      <c r="G135" s="145"/>
      <c r="H135" s="255"/>
      <c r="I135" s="45"/>
      <c r="J135" s="145"/>
      <c r="K135" s="145"/>
      <c r="L135" s="145"/>
      <c r="M135" s="145"/>
      <c r="N135" s="145"/>
      <c r="O135" s="145"/>
      <c r="P135" s="145"/>
      <c r="Q135" s="145"/>
      <c r="R135" s="145"/>
      <c r="S135" s="145"/>
      <c r="T135" s="145"/>
      <c r="U135" s="145"/>
      <c r="V135" s="145"/>
      <c r="W135" s="145"/>
      <c r="X135" s="145"/>
      <c r="Y135" s="145"/>
      <c r="Z135" s="145"/>
    </row>
    <row r="136" spans="1:26" s="241" customFormat="1" ht="15.75" customHeight="1" x14ac:dyDescent="0.2">
      <c r="A136" s="145"/>
      <c r="B136" s="145"/>
      <c r="C136" s="145"/>
      <c r="D136" s="145"/>
      <c r="E136" s="145"/>
      <c r="F136" s="145"/>
      <c r="G136" s="145"/>
      <c r="H136" s="255"/>
      <c r="I136" s="45"/>
      <c r="J136" s="145"/>
      <c r="K136" s="145"/>
      <c r="L136" s="145"/>
      <c r="M136" s="145"/>
      <c r="N136" s="145"/>
      <c r="O136" s="145"/>
      <c r="P136" s="145"/>
      <c r="Q136" s="145"/>
      <c r="R136" s="145"/>
      <c r="S136" s="145"/>
      <c r="T136" s="145"/>
      <c r="U136" s="145"/>
      <c r="V136" s="145"/>
      <c r="W136" s="145"/>
      <c r="X136" s="145"/>
      <c r="Y136" s="145"/>
      <c r="Z136" s="145"/>
    </row>
    <row r="137" spans="1:26" s="241" customFormat="1" ht="15.75" customHeight="1" x14ac:dyDescent="0.2">
      <c r="A137" s="145"/>
      <c r="B137" s="145"/>
      <c r="C137" s="145"/>
      <c r="D137" s="145"/>
      <c r="E137" s="145"/>
      <c r="F137" s="145"/>
      <c r="G137" s="145"/>
      <c r="H137" s="255"/>
      <c r="I137" s="45"/>
      <c r="J137" s="145"/>
      <c r="K137" s="145"/>
      <c r="L137" s="145"/>
      <c r="M137" s="145"/>
      <c r="N137" s="145"/>
      <c r="O137" s="145"/>
      <c r="P137" s="145"/>
      <c r="Q137" s="145"/>
      <c r="R137" s="145"/>
      <c r="S137" s="145"/>
      <c r="T137" s="145"/>
      <c r="U137" s="145"/>
      <c r="V137" s="145"/>
      <c r="W137" s="145"/>
      <c r="X137" s="145"/>
      <c r="Y137" s="145"/>
      <c r="Z137" s="145"/>
    </row>
    <row r="138" spans="1:26" s="241" customFormat="1" ht="15.75" customHeight="1" x14ac:dyDescent="0.2">
      <c r="A138" s="145"/>
      <c r="B138" s="145"/>
      <c r="C138" s="145"/>
      <c r="D138" s="145"/>
      <c r="E138" s="145"/>
      <c r="F138" s="145"/>
      <c r="G138" s="145"/>
      <c r="H138" s="255"/>
      <c r="I138" s="45"/>
      <c r="J138" s="145"/>
      <c r="K138" s="145"/>
      <c r="L138" s="145"/>
      <c r="M138" s="145"/>
      <c r="N138" s="145"/>
      <c r="O138" s="145"/>
      <c r="P138" s="145"/>
      <c r="Q138" s="145"/>
      <c r="R138" s="145"/>
      <c r="S138" s="145"/>
      <c r="T138" s="145"/>
      <c r="U138" s="145"/>
      <c r="V138" s="145"/>
      <c r="W138" s="145"/>
      <c r="X138" s="145"/>
      <c r="Y138" s="145"/>
      <c r="Z138" s="145"/>
    </row>
    <row r="139" spans="1:26" s="241" customFormat="1" ht="15.75" customHeight="1" x14ac:dyDescent="0.2">
      <c r="A139" s="145"/>
      <c r="B139" s="145"/>
      <c r="C139" s="145"/>
      <c r="D139" s="145"/>
      <c r="E139" s="145"/>
      <c r="F139" s="145"/>
      <c r="G139" s="145"/>
      <c r="H139" s="255"/>
      <c r="I139" s="45"/>
      <c r="J139" s="145"/>
      <c r="K139" s="145"/>
      <c r="L139" s="145"/>
      <c r="M139" s="145"/>
      <c r="N139" s="145"/>
      <c r="O139" s="145"/>
      <c r="P139" s="145"/>
      <c r="Q139" s="145"/>
      <c r="R139" s="145"/>
      <c r="S139" s="145"/>
      <c r="T139" s="145"/>
      <c r="U139" s="145"/>
      <c r="V139" s="145"/>
      <c r="W139" s="145"/>
      <c r="X139" s="145"/>
      <c r="Y139" s="145"/>
      <c r="Z139" s="145"/>
    </row>
    <row r="140" spans="1:26" s="241" customFormat="1" ht="15.75" customHeight="1" x14ac:dyDescent="0.2">
      <c r="A140" s="145"/>
      <c r="B140" s="145"/>
      <c r="C140" s="145"/>
      <c r="D140" s="145"/>
      <c r="E140" s="145"/>
      <c r="F140" s="145"/>
      <c r="G140" s="145"/>
      <c r="H140" s="255"/>
      <c r="I140" s="45"/>
      <c r="J140" s="145"/>
      <c r="K140" s="145"/>
      <c r="L140" s="145"/>
      <c r="M140" s="145"/>
      <c r="N140" s="145"/>
      <c r="O140" s="145"/>
      <c r="P140" s="145"/>
      <c r="Q140" s="145"/>
      <c r="R140" s="145"/>
      <c r="S140" s="145"/>
      <c r="T140" s="145"/>
      <c r="U140" s="145"/>
      <c r="V140" s="145"/>
      <c r="W140" s="145"/>
      <c r="X140" s="145"/>
      <c r="Y140" s="145"/>
      <c r="Z140" s="145"/>
    </row>
    <row r="141" spans="1:26" s="241" customFormat="1" ht="15.75" customHeight="1" x14ac:dyDescent="0.2">
      <c r="A141" s="145"/>
      <c r="B141" s="145"/>
      <c r="C141" s="145"/>
      <c r="D141" s="145"/>
      <c r="E141" s="145"/>
      <c r="F141" s="145"/>
      <c r="G141" s="145"/>
      <c r="H141" s="255"/>
      <c r="I141" s="45"/>
      <c r="J141" s="145"/>
      <c r="K141" s="145"/>
      <c r="L141" s="145"/>
      <c r="M141" s="145"/>
      <c r="N141" s="145"/>
      <c r="O141" s="145"/>
      <c r="P141" s="145"/>
      <c r="Q141" s="145"/>
      <c r="R141" s="145"/>
      <c r="S141" s="145"/>
      <c r="T141" s="145"/>
      <c r="U141" s="145"/>
      <c r="V141" s="145"/>
      <c r="W141" s="145"/>
      <c r="X141" s="145"/>
      <c r="Y141" s="145"/>
      <c r="Z141" s="145"/>
    </row>
    <row r="142" spans="1:26" s="241" customFormat="1" ht="15.75" customHeight="1" x14ac:dyDescent="0.2">
      <c r="A142" s="145"/>
      <c r="B142" s="145"/>
      <c r="C142" s="145"/>
      <c r="D142" s="145"/>
      <c r="E142" s="145"/>
      <c r="F142" s="145"/>
      <c r="G142" s="145"/>
      <c r="H142" s="255"/>
      <c r="I142" s="45"/>
      <c r="J142" s="145"/>
      <c r="K142" s="145"/>
      <c r="L142" s="145"/>
      <c r="M142" s="145"/>
      <c r="N142" s="145"/>
      <c r="O142" s="145"/>
      <c r="P142" s="145"/>
      <c r="Q142" s="145"/>
      <c r="R142" s="145"/>
      <c r="S142" s="145"/>
      <c r="T142" s="145"/>
      <c r="U142" s="145"/>
      <c r="V142" s="145"/>
      <c r="W142" s="145"/>
      <c r="X142" s="145"/>
      <c r="Y142" s="145"/>
      <c r="Z142" s="145"/>
    </row>
    <row r="143" spans="1:26" s="241" customFormat="1" ht="12.75" customHeight="1" x14ac:dyDescent="0.2">
      <c r="A143" s="145"/>
      <c r="B143" s="145"/>
      <c r="C143" s="145"/>
      <c r="D143" s="145"/>
      <c r="E143" s="145"/>
      <c r="F143" s="145"/>
      <c r="G143" s="145"/>
      <c r="H143" s="255"/>
      <c r="I143" s="45"/>
      <c r="J143" s="145"/>
      <c r="K143" s="145"/>
      <c r="L143" s="145"/>
      <c r="M143" s="145"/>
      <c r="N143" s="145"/>
      <c r="O143" s="145"/>
      <c r="P143" s="145"/>
      <c r="Q143" s="145"/>
      <c r="R143" s="145"/>
      <c r="S143" s="145"/>
      <c r="T143" s="145"/>
      <c r="U143" s="145"/>
      <c r="V143" s="145"/>
      <c r="W143" s="145"/>
      <c r="X143" s="145"/>
      <c r="Y143" s="145"/>
      <c r="Z143" s="145"/>
    </row>
    <row r="144" spans="1:26" s="241" customFormat="1" ht="12.75" customHeight="1" x14ac:dyDescent="0.2">
      <c r="A144" s="145"/>
      <c r="B144" s="145"/>
      <c r="C144" s="145"/>
      <c r="D144" s="145"/>
      <c r="E144" s="145"/>
      <c r="F144" s="145"/>
      <c r="G144" s="145"/>
      <c r="H144" s="255"/>
      <c r="I144" s="45"/>
      <c r="J144" s="145"/>
      <c r="K144" s="145"/>
      <c r="L144" s="145"/>
      <c r="M144" s="145"/>
      <c r="N144" s="145"/>
      <c r="O144" s="145"/>
      <c r="P144" s="145"/>
      <c r="Q144" s="145"/>
      <c r="R144" s="145"/>
      <c r="S144" s="145"/>
      <c r="T144" s="145"/>
      <c r="U144" s="145"/>
      <c r="V144" s="145"/>
      <c r="W144" s="145"/>
      <c r="X144" s="145"/>
      <c r="Y144" s="145"/>
      <c r="Z144" s="145"/>
    </row>
    <row r="145" spans="1:9" s="241" customFormat="1" ht="12.75" customHeight="1" x14ac:dyDescent="0.2">
      <c r="A145" s="145"/>
      <c r="B145" s="145"/>
      <c r="C145" s="145"/>
      <c r="D145" s="145"/>
      <c r="E145" s="145"/>
      <c r="F145" s="145"/>
      <c r="G145" s="145"/>
      <c r="H145" s="255"/>
      <c r="I145" s="239"/>
    </row>
    <row r="146" spans="1:9" s="241" customFormat="1" ht="12.75" customHeight="1" x14ac:dyDescent="0.2">
      <c r="A146" s="145"/>
      <c r="B146" s="145"/>
      <c r="C146" s="145"/>
      <c r="D146" s="145"/>
      <c r="E146" s="145"/>
      <c r="F146" s="145"/>
      <c r="G146" s="145"/>
      <c r="H146" s="255"/>
      <c r="I146" s="239"/>
    </row>
    <row r="147" spans="1:9" s="241" customFormat="1" ht="12.75" customHeight="1" x14ac:dyDescent="0.2">
      <c r="A147" s="145"/>
      <c r="B147" s="145"/>
      <c r="C147" s="145"/>
      <c r="D147" s="145"/>
      <c r="E147" s="145"/>
      <c r="F147" s="145"/>
      <c r="G147" s="145"/>
      <c r="H147" s="255"/>
      <c r="I147" s="239"/>
    </row>
    <row r="148" spans="1:9" s="241" customFormat="1" ht="12.75" customHeight="1" x14ac:dyDescent="0.2">
      <c r="A148" s="145"/>
      <c r="B148" s="145"/>
      <c r="C148" s="145"/>
      <c r="D148" s="145"/>
      <c r="E148" s="145"/>
      <c r="F148" s="145"/>
      <c r="G148" s="145"/>
      <c r="H148" s="255"/>
      <c r="I148" s="239"/>
    </row>
    <row r="149" spans="1:9" s="241" customFormat="1" ht="12.75" customHeight="1" x14ac:dyDescent="0.2">
      <c r="A149" s="145"/>
      <c r="B149" s="145"/>
      <c r="C149" s="145"/>
      <c r="D149" s="145"/>
      <c r="E149" s="145"/>
      <c r="F149" s="145"/>
      <c r="G149" s="145"/>
      <c r="H149" s="255"/>
      <c r="I149" s="239"/>
    </row>
    <row r="150" spans="1:9" s="241" customFormat="1" ht="12.75" customHeight="1" x14ac:dyDescent="0.2">
      <c r="A150" s="145"/>
      <c r="B150" s="145"/>
      <c r="C150" s="145"/>
      <c r="D150" s="145"/>
      <c r="E150" s="145"/>
      <c r="F150" s="145"/>
      <c r="G150" s="145"/>
      <c r="H150" s="255"/>
      <c r="I150" s="239"/>
    </row>
    <row r="151" spans="1:9" s="241" customFormat="1" ht="12.75" customHeight="1" x14ac:dyDescent="0.2">
      <c r="A151" s="145"/>
      <c r="B151" s="145"/>
      <c r="C151" s="145"/>
      <c r="D151" s="145"/>
      <c r="E151" s="145"/>
      <c r="F151" s="145"/>
      <c r="G151" s="145"/>
      <c r="H151" s="255"/>
      <c r="I151" s="239"/>
    </row>
    <row r="152" spans="1:9" s="241" customFormat="1" ht="12.75" customHeight="1" x14ac:dyDescent="0.2">
      <c r="A152" s="145"/>
      <c r="B152" s="145"/>
      <c r="C152" s="145"/>
      <c r="D152" s="145"/>
      <c r="E152" s="145"/>
      <c r="F152" s="145"/>
      <c r="G152" s="145"/>
      <c r="H152" s="255"/>
      <c r="I152" s="239"/>
    </row>
    <row r="153" spans="1:9" s="241" customFormat="1" ht="12.75" customHeight="1" x14ac:dyDescent="0.2">
      <c r="A153" s="145"/>
      <c r="B153" s="145"/>
      <c r="C153" s="145"/>
      <c r="D153" s="145"/>
      <c r="E153" s="145"/>
      <c r="F153" s="145"/>
      <c r="G153" s="145"/>
      <c r="H153" s="255"/>
      <c r="I153" s="239"/>
    </row>
    <row r="154" spans="1:9" s="241" customFormat="1" ht="12.75" customHeight="1" x14ac:dyDescent="0.2">
      <c r="A154" s="145"/>
      <c r="B154" s="145"/>
      <c r="C154" s="145"/>
      <c r="D154" s="145"/>
      <c r="E154" s="145"/>
      <c r="F154" s="145"/>
      <c r="G154" s="145"/>
      <c r="H154" s="255"/>
      <c r="I154" s="239"/>
    </row>
    <row r="155" spans="1:9" s="241" customFormat="1" ht="12.75" customHeight="1" x14ac:dyDescent="0.2">
      <c r="A155" s="145"/>
      <c r="B155" s="145"/>
      <c r="C155" s="145"/>
      <c r="D155" s="145"/>
      <c r="E155" s="145"/>
      <c r="F155" s="145"/>
      <c r="G155" s="145"/>
      <c r="H155" s="255"/>
      <c r="I155" s="239"/>
    </row>
    <row r="156" spans="1:9" s="241" customFormat="1" ht="12.75" customHeight="1" x14ac:dyDescent="0.2">
      <c r="A156" s="145"/>
      <c r="B156" s="145"/>
      <c r="C156" s="145"/>
      <c r="D156" s="145"/>
      <c r="E156" s="145"/>
      <c r="F156" s="145"/>
      <c r="G156" s="145"/>
      <c r="H156" s="255"/>
      <c r="I156" s="239"/>
    </row>
    <row r="157" spans="1:9" s="241" customFormat="1" ht="12.75" customHeight="1" x14ac:dyDescent="0.2">
      <c r="A157" s="145"/>
      <c r="B157" s="145"/>
      <c r="C157" s="145"/>
      <c r="D157" s="145"/>
      <c r="E157" s="145"/>
      <c r="F157" s="145"/>
      <c r="G157" s="145"/>
      <c r="H157" s="255"/>
      <c r="I157" s="239"/>
    </row>
    <row r="158" spans="1:9" s="241" customFormat="1" ht="12.75" customHeight="1" x14ac:dyDescent="0.2">
      <c r="A158" s="145"/>
      <c r="B158" s="145"/>
      <c r="C158" s="145"/>
      <c r="D158" s="145"/>
      <c r="E158" s="145"/>
      <c r="F158" s="145"/>
      <c r="G158" s="145"/>
      <c r="H158" s="255"/>
      <c r="I158" s="239"/>
    </row>
    <row r="159" spans="1:9" s="241" customFormat="1" ht="12.75" customHeight="1" x14ac:dyDescent="0.2">
      <c r="A159" s="145"/>
      <c r="B159" s="145"/>
      <c r="C159" s="145"/>
      <c r="D159" s="145"/>
      <c r="E159" s="145"/>
      <c r="F159" s="145"/>
      <c r="G159" s="145"/>
      <c r="H159" s="255"/>
      <c r="I159" s="239"/>
    </row>
    <row r="160" spans="1:9" s="241" customFormat="1" ht="12.75" customHeight="1" x14ac:dyDescent="0.2">
      <c r="A160" s="145"/>
      <c r="B160" s="145"/>
      <c r="C160" s="145"/>
      <c r="D160" s="145"/>
      <c r="E160" s="145"/>
      <c r="F160" s="145"/>
      <c r="G160" s="145"/>
      <c r="H160" s="255"/>
      <c r="I160" s="239"/>
    </row>
    <row r="161" spans="1:9" s="241" customFormat="1" ht="12.75" customHeight="1" x14ac:dyDescent="0.2">
      <c r="A161" s="145"/>
      <c r="B161" s="145"/>
      <c r="C161" s="145"/>
      <c r="D161" s="145"/>
      <c r="E161" s="145"/>
      <c r="F161" s="145"/>
      <c r="G161" s="145"/>
      <c r="H161" s="255"/>
      <c r="I161" s="239"/>
    </row>
    <row r="162" spans="1:9" s="241" customFormat="1" ht="12.75" customHeight="1" x14ac:dyDescent="0.2">
      <c r="A162" s="145"/>
      <c r="B162" s="145"/>
      <c r="C162" s="145"/>
      <c r="D162" s="145"/>
      <c r="E162" s="145"/>
      <c r="F162" s="145"/>
      <c r="G162" s="145"/>
      <c r="H162" s="255"/>
      <c r="I162" s="239"/>
    </row>
    <row r="163" spans="1:9" s="241" customFormat="1" ht="12.75" customHeight="1" x14ac:dyDescent="0.2">
      <c r="A163" s="145"/>
      <c r="B163" s="145"/>
      <c r="C163" s="145"/>
      <c r="D163" s="145"/>
      <c r="E163" s="145"/>
      <c r="F163" s="145"/>
      <c r="G163" s="145"/>
      <c r="H163" s="255"/>
      <c r="I163" s="239"/>
    </row>
    <row r="164" spans="1:9" s="241" customFormat="1" ht="12.75" customHeight="1" x14ac:dyDescent="0.2">
      <c r="A164" s="145"/>
      <c r="B164" s="145"/>
      <c r="C164" s="145"/>
      <c r="D164" s="145"/>
      <c r="E164" s="145"/>
      <c r="F164" s="145"/>
      <c r="G164" s="145"/>
      <c r="H164" s="255"/>
      <c r="I164" s="239"/>
    </row>
    <row r="165" spans="1:9" s="241" customFormat="1" ht="12.75" customHeight="1" x14ac:dyDescent="0.2">
      <c r="A165" s="145"/>
      <c r="B165" s="145"/>
      <c r="C165" s="145"/>
      <c r="D165" s="145"/>
      <c r="E165" s="145"/>
      <c r="F165" s="145"/>
      <c r="G165" s="145"/>
      <c r="H165" s="255"/>
      <c r="I165" s="239"/>
    </row>
    <row r="166" spans="1:9" s="241" customFormat="1" ht="12.75" customHeight="1" x14ac:dyDescent="0.2">
      <c r="A166" s="145"/>
      <c r="B166" s="145"/>
      <c r="C166" s="145"/>
      <c r="D166" s="145"/>
      <c r="E166" s="145"/>
      <c r="F166" s="145"/>
      <c r="G166" s="145"/>
      <c r="H166" s="255"/>
      <c r="I166" s="239"/>
    </row>
    <row r="167" spans="1:9" s="241" customFormat="1" ht="12.75" customHeight="1" x14ac:dyDescent="0.2">
      <c r="A167" s="145"/>
      <c r="B167" s="145"/>
      <c r="C167" s="145"/>
      <c r="D167" s="145"/>
      <c r="E167" s="145"/>
      <c r="F167" s="145"/>
      <c r="G167" s="145"/>
      <c r="H167" s="255"/>
      <c r="I167" s="239"/>
    </row>
    <row r="168" spans="1:9" s="241" customFormat="1" ht="12.75" customHeight="1" x14ac:dyDescent="0.2">
      <c r="A168" s="145"/>
      <c r="B168" s="145"/>
      <c r="C168" s="145"/>
      <c r="D168" s="145"/>
      <c r="E168" s="145"/>
      <c r="F168" s="145"/>
      <c r="G168" s="145"/>
      <c r="H168" s="255"/>
      <c r="I168" s="239"/>
    </row>
    <row r="169" spans="1:9" s="241" customFormat="1" ht="12.75" customHeight="1" x14ac:dyDescent="0.2">
      <c r="A169" s="145"/>
      <c r="B169" s="145"/>
      <c r="C169" s="145"/>
      <c r="D169" s="145"/>
      <c r="E169" s="145"/>
      <c r="F169" s="145"/>
      <c r="G169" s="145"/>
      <c r="H169" s="255"/>
      <c r="I169" s="239"/>
    </row>
    <row r="170" spans="1:9" s="241" customFormat="1" ht="12.75" customHeight="1" x14ac:dyDescent="0.2">
      <c r="A170" s="145"/>
      <c r="B170" s="145"/>
      <c r="C170" s="145"/>
      <c r="D170" s="145"/>
      <c r="E170" s="145"/>
      <c r="F170" s="145"/>
      <c r="G170" s="145"/>
      <c r="H170" s="255"/>
      <c r="I170" s="239"/>
    </row>
    <row r="171" spans="1:9" s="241" customFormat="1" ht="12.75" customHeight="1" x14ac:dyDescent="0.2">
      <c r="A171" s="145"/>
      <c r="B171" s="145"/>
      <c r="C171" s="145"/>
      <c r="D171" s="145"/>
      <c r="E171" s="145"/>
      <c r="F171" s="145"/>
      <c r="G171" s="145"/>
      <c r="H171" s="255"/>
      <c r="I171" s="239"/>
    </row>
    <row r="172" spans="1:9" s="241" customFormat="1" ht="12.75" customHeight="1" x14ac:dyDescent="0.2">
      <c r="A172" s="145"/>
      <c r="B172" s="145"/>
      <c r="C172" s="145"/>
      <c r="D172" s="145"/>
      <c r="E172" s="145"/>
      <c r="F172" s="145"/>
      <c r="G172" s="145"/>
      <c r="H172" s="255"/>
      <c r="I172" s="239"/>
    </row>
    <row r="173" spans="1:9" s="241" customFormat="1" ht="12.75" customHeight="1" x14ac:dyDescent="0.2">
      <c r="A173" s="145"/>
      <c r="B173" s="145"/>
      <c r="C173" s="145"/>
      <c r="D173" s="145"/>
      <c r="E173" s="145"/>
      <c r="F173" s="145"/>
      <c r="G173" s="145"/>
      <c r="H173" s="255"/>
      <c r="I173" s="239"/>
    </row>
    <row r="174" spans="1:9" s="241" customFormat="1" ht="12.75" customHeight="1" x14ac:dyDescent="0.2">
      <c r="A174" s="145"/>
      <c r="B174" s="145"/>
      <c r="C174" s="145"/>
      <c r="D174" s="145"/>
      <c r="E174" s="145"/>
      <c r="F174" s="145"/>
      <c r="G174" s="145"/>
      <c r="H174" s="255"/>
      <c r="I174" s="239"/>
    </row>
    <row r="175" spans="1:9" s="241" customFormat="1" ht="12.75" customHeight="1" x14ac:dyDescent="0.2">
      <c r="A175" s="145"/>
      <c r="B175" s="145"/>
      <c r="C175" s="145"/>
      <c r="D175" s="145"/>
      <c r="E175" s="145"/>
      <c r="F175" s="145"/>
      <c r="G175" s="145"/>
      <c r="H175" s="255"/>
      <c r="I175" s="239"/>
    </row>
    <row r="176" spans="1:9" s="241" customFormat="1" ht="12.75" customHeight="1" x14ac:dyDescent="0.2">
      <c r="A176" s="145"/>
      <c r="B176" s="145"/>
      <c r="C176" s="145"/>
      <c r="D176" s="145"/>
      <c r="E176" s="145"/>
      <c r="F176" s="145"/>
      <c r="G176" s="145"/>
      <c r="H176" s="255"/>
      <c r="I176" s="239"/>
    </row>
    <row r="177" spans="1:9" s="241" customFormat="1" ht="12.75" customHeight="1" x14ac:dyDescent="0.2">
      <c r="A177" s="145"/>
      <c r="B177" s="145"/>
      <c r="C177" s="145"/>
      <c r="D177" s="145"/>
      <c r="E177" s="145"/>
      <c r="F177" s="145"/>
      <c r="G177" s="145"/>
      <c r="H177" s="255"/>
      <c r="I177" s="239"/>
    </row>
    <row r="178" spans="1:9" s="241" customFormat="1" ht="12.75" customHeight="1" x14ac:dyDescent="0.2">
      <c r="A178" s="145"/>
      <c r="B178" s="145"/>
      <c r="C178" s="145"/>
      <c r="D178" s="145"/>
      <c r="E178" s="145"/>
      <c r="F178" s="145"/>
      <c r="G178" s="145"/>
      <c r="H178" s="255"/>
      <c r="I178" s="239"/>
    </row>
    <row r="179" spans="1:9" s="241" customFormat="1" ht="12.75" customHeight="1" x14ac:dyDescent="0.2">
      <c r="A179" s="145"/>
      <c r="B179" s="145"/>
      <c r="C179" s="145"/>
      <c r="D179" s="145"/>
      <c r="E179" s="145"/>
      <c r="F179" s="145"/>
      <c r="G179" s="145"/>
      <c r="H179" s="255"/>
      <c r="I179" s="239"/>
    </row>
    <row r="180" spans="1:9" s="241" customFormat="1" ht="12.75" customHeight="1" x14ac:dyDescent="0.2">
      <c r="A180" s="145"/>
      <c r="B180" s="145"/>
      <c r="C180" s="145"/>
      <c r="D180" s="145"/>
      <c r="E180" s="145"/>
      <c r="F180" s="145"/>
      <c r="G180" s="145"/>
      <c r="H180" s="255"/>
      <c r="I180" s="239"/>
    </row>
    <row r="181" spans="1:9" s="241" customFormat="1" ht="12.75" customHeight="1" x14ac:dyDescent="0.2">
      <c r="A181" s="145"/>
      <c r="B181" s="145"/>
      <c r="C181" s="145"/>
      <c r="D181" s="145"/>
      <c r="E181" s="145"/>
      <c r="F181" s="145"/>
      <c r="G181" s="145"/>
      <c r="H181" s="255"/>
      <c r="I181" s="239"/>
    </row>
    <row r="182" spans="1:9" s="241" customFormat="1" ht="12.75" customHeight="1" x14ac:dyDescent="0.2">
      <c r="A182" s="145"/>
      <c r="B182" s="145"/>
      <c r="C182" s="145"/>
      <c r="D182" s="145"/>
      <c r="E182" s="145"/>
      <c r="F182" s="145"/>
      <c r="G182" s="145"/>
      <c r="H182" s="255"/>
      <c r="I182" s="239"/>
    </row>
    <row r="183" spans="1:9" s="241" customFormat="1" ht="12.75" customHeight="1" x14ac:dyDescent="0.2">
      <c r="A183" s="145"/>
      <c r="B183" s="145"/>
      <c r="C183" s="145"/>
      <c r="D183" s="145"/>
      <c r="E183" s="145"/>
      <c r="F183" s="145"/>
      <c r="G183" s="145"/>
      <c r="H183" s="255"/>
      <c r="I183" s="239"/>
    </row>
    <row r="184" spans="1:9" s="241" customFormat="1" ht="12.75" customHeight="1" x14ac:dyDescent="0.2">
      <c r="A184" s="145"/>
      <c r="B184" s="145"/>
      <c r="C184" s="145"/>
      <c r="D184" s="145"/>
      <c r="E184" s="145"/>
      <c r="F184" s="145"/>
      <c r="G184" s="145"/>
      <c r="H184" s="255"/>
      <c r="I184" s="239"/>
    </row>
    <row r="185" spans="1:9" s="241" customFormat="1" ht="12.75" customHeight="1" x14ac:dyDescent="0.2">
      <c r="A185" s="145"/>
      <c r="B185" s="145"/>
      <c r="C185" s="145"/>
      <c r="D185" s="145"/>
      <c r="E185" s="145"/>
      <c r="F185" s="145"/>
      <c r="G185" s="145"/>
      <c r="H185" s="255"/>
      <c r="I185" s="239"/>
    </row>
    <row r="186" spans="1:9" s="241" customFormat="1" ht="12.75" customHeight="1" x14ac:dyDescent="0.2">
      <c r="A186" s="145"/>
      <c r="B186" s="145"/>
      <c r="C186" s="145"/>
      <c r="D186" s="145"/>
      <c r="E186" s="145"/>
      <c r="F186" s="145"/>
      <c r="G186" s="145"/>
      <c r="H186" s="255"/>
      <c r="I186" s="239"/>
    </row>
    <row r="187" spans="1:9" s="241" customFormat="1" ht="12.75" customHeight="1" x14ac:dyDescent="0.2">
      <c r="A187" s="145"/>
      <c r="B187" s="145"/>
      <c r="C187" s="145"/>
      <c r="D187" s="145"/>
      <c r="E187" s="145"/>
      <c r="F187" s="145"/>
      <c r="G187" s="145"/>
      <c r="H187" s="255"/>
      <c r="I187" s="239"/>
    </row>
    <row r="188" spans="1:9" s="241" customFormat="1" ht="12.75" customHeight="1" x14ac:dyDescent="0.2">
      <c r="A188" s="145"/>
      <c r="B188" s="145"/>
      <c r="C188" s="145"/>
      <c r="D188" s="145"/>
      <c r="E188" s="145"/>
      <c r="F188" s="145"/>
      <c r="G188" s="145"/>
      <c r="H188" s="255"/>
      <c r="I188" s="239"/>
    </row>
    <row r="189" spans="1:9" s="241" customFormat="1" ht="12.75" customHeight="1" x14ac:dyDescent="0.2">
      <c r="A189" s="145"/>
      <c r="B189" s="145"/>
      <c r="C189" s="145"/>
      <c r="D189" s="145"/>
      <c r="E189" s="145"/>
      <c r="F189" s="145"/>
      <c r="G189" s="145"/>
      <c r="H189" s="255"/>
      <c r="I189" s="239"/>
    </row>
    <row r="190" spans="1:9" s="241" customFormat="1" ht="12.75" customHeight="1" x14ac:dyDescent="0.2">
      <c r="A190" s="145"/>
      <c r="B190" s="145"/>
      <c r="C190" s="145"/>
      <c r="D190" s="145"/>
      <c r="E190" s="145"/>
      <c r="F190" s="145"/>
      <c r="G190" s="145"/>
      <c r="H190" s="255"/>
      <c r="I190" s="239"/>
    </row>
    <row r="191" spans="1:9" s="241" customFormat="1" ht="12.75" customHeight="1" x14ac:dyDescent="0.2">
      <c r="A191" s="145"/>
      <c r="B191" s="145"/>
      <c r="C191" s="145"/>
      <c r="D191" s="145"/>
      <c r="E191" s="145"/>
      <c r="F191" s="145"/>
      <c r="G191" s="145"/>
      <c r="H191" s="255"/>
      <c r="I191" s="239"/>
    </row>
    <row r="192" spans="1:9" s="241" customFormat="1" ht="12.75" customHeight="1" x14ac:dyDescent="0.2">
      <c r="A192" s="145"/>
      <c r="B192" s="145"/>
      <c r="C192" s="145"/>
      <c r="D192" s="145"/>
      <c r="E192" s="145"/>
      <c r="F192" s="145"/>
      <c r="G192" s="145"/>
      <c r="H192" s="255"/>
      <c r="I192" s="239"/>
    </row>
    <row r="193" spans="1:9" s="241" customFormat="1" ht="12.75" customHeight="1" x14ac:dyDescent="0.2">
      <c r="A193" s="145"/>
      <c r="B193" s="145"/>
      <c r="C193" s="145"/>
      <c r="D193" s="145"/>
      <c r="E193" s="145"/>
      <c r="F193" s="145"/>
      <c r="G193" s="145"/>
      <c r="H193" s="255"/>
      <c r="I193" s="239"/>
    </row>
    <row r="194" spans="1:9" s="241" customFormat="1" ht="12.75" customHeight="1" x14ac:dyDescent="0.2">
      <c r="A194" s="145"/>
      <c r="B194" s="145"/>
      <c r="C194" s="145"/>
      <c r="D194" s="145"/>
      <c r="E194" s="145"/>
      <c r="F194" s="145"/>
      <c r="G194" s="145"/>
      <c r="H194" s="255"/>
      <c r="I194" s="239"/>
    </row>
    <row r="195" spans="1:9" s="241" customFormat="1" ht="12.75" customHeight="1" x14ac:dyDescent="0.2">
      <c r="A195" s="145"/>
      <c r="B195" s="145"/>
      <c r="C195" s="145"/>
      <c r="D195" s="145"/>
      <c r="E195" s="145"/>
      <c r="F195" s="145"/>
      <c r="G195" s="145"/>
      <c r="H195" s="255"/>
      <c r="I195" s="239"/>
    </row>
    <row r="196" spans="1:9" s="241" customFormat="1" ht="12.75" customHeight="1" x14ac:dyDescent="0.2">
      <c r="A196" s="145"/>
      <c r="B196" s="145"/>
      <c r="C196" s="145"/>
      <c r="D196" s="145"/>
      <c r="E196" s="145"/>
      <c r="F196" s="145"/>
      <c r="G196" s="145"/>
      <c r="H196" s="255"/>
      <c r="I196" s="239"/>
    </row>
    <row r="197" spans="1:9" s="241" customFormat="1" ht="12.75" customHeight="1" x14ac:dyDescent="0.2">
      <c r="A197" s="145"/>
      <c r="B197" s="145"/>
      <c r="C197" s="145"/>
      <c r="D197" s="145"/>
      <c r="E197" s="145"/>
      <c r="F197" s="145"/>
      <c r="G197" s="145"/>
      <c r="H197" s="255"/>
      <c r="I197" s="239"/>
    </row>
    <row r="198" spans="1:9" s="241" customFormat="1" ht="12.75" customHeight="1" x14ac:dyDescent="0.2">
      <c r="A198" s="145"/>
      <c r="B198" s="145"/>
      <c r="C198" s="145"/>
      <c r="D198" s="145"/>
      <c r="E198" s="145"/>
      <c r="F198" s="145"/>
      <c r="G198" s="145"/>
      <c r="H198" s="255"/>
      <c r="I198" s="239"/>
    </row>
    <row r="199" spans="1:9" s="241" customFormat="1" ht="12.75" customHeight="1" x14ac:dyDescent="0.2">
      <c r="A199" s="145"/>
      <c r="B199" s="145"/>
      <c r="C199" s="145"/>
      <c r="D199" s="145"/>
      <c r="E199" s="145"/>
      <c r="F199" s="145"/>
      <c r="G199" s="145"/>
      <c r="H199" s="255"/>
      <c r="I199" s="239"/>
    </row>
    <row r="200" spans="1:9" s="241" customFormat="1" ht="12.75" customHeight="1" x14ac:dyDescent="0.2">
      <c r="A200" s="145"/>
      <c r="B200" s="145"/>
      <c r="C200" s="145"/>
      <c r="D200" s="145"/>
      <c r="E200" s="145"/>
      <c r="F200" s="145"/>
      <c r="G200" s="145"/>
      <c r="H200" s="255"/>
      <c r="I200" s="239"/>
    </row>
    <row r="201" spans="1:9" s="241" customFormat="1" ht="12.75" customHeight="1" x14ac:dyDescent="0.2">
      <c r="A201" s="145"/>
      <c r="B201" s="145"/>
      <c r="C201" s="145"/>
      <c r="D201" s="145"/>
      <c r="E201" s="145"/>
      <c r="F201" s="145"/>
      <c r="G201" s="145"/>
      <c r="H201" s="255"/>
      <c r="I201" s="239"/>
    </row>
    <row r="202" spans="1:9" s="241" customFormat="1" ht="12.75" customHeight="1" x14ac:dyDescent="0.2">
      <c r="A202" s="145"/>
      <c r="B202" s="145"/>
      <c r="C202" s="145"/>
      <c r="D202" s="145"/>
      <c r="E202" s="145"/>
      <c r="F202" s="145"/>
      <c r="G202" s="145"/>
      <c r="H202" s="255"/>
      <c r="I202" s="239"/>
    </row>
    <row r="203" spans="1:9" s="241" customFormat="1" ht="12.75" customHeight="1" x14ac:dyDescent="0.2">
      <c r="A203" s="145"/>
      <c r="B203" s="145"/>
      <c r="C203" s="145"/>
      <c r="D203" s="145"/>
      <c r="E203" s="145"/>
      <c r="F203" s="145"/>
      <c r="G203" s="145"/>
      <c r="H203" s="255"/>
      <c r="I203" s="239"/>
    </row>
    <row r="204" spans="1:9" s="241" customFormat="1" ht="12.75" customHeight="1" x14ac:dyDescent="0.2">
      <c r="A204" s="145"/>
      <c r="B204" s="145"/>
      <c r="C204" s="145"/>
      <c r="D204" s="145"/>
      <c r="E204" s="145"/>
      <c r="F204" s="145"/>
      <c r="G204" s="145"/>
      <c r="H204" s="255"/>
      <c r="I204" s="239"/>
    </row>
    <row r="205" spans="1:9" s="241" customFormat="1" ht="12.75" customHeight="1" x14ac:dyDescent="0.2">
      <c r="A205" s="145"/>
      <c r="B205" s="145"/>
      <c r="C205" s="145"/>
      <c r="D205" s="145"/>
      <c r="E205" s="145"/>
      <c r="F205" s="145"/>
      <c r="G205" s="145"/>
      <c r="H205" s="255"/>
      <c r="I205" s="239"/>
    </row>
    <row r="206" spans="1:9" s="241" customFormat="1" ht="12.75" customHeight="1" x14ac:dyDescent="0.2">
      <c r="A206" s="145"/>
      <c r="B206" s="145"/>
      <c r="C206" s="145"/>
      <c r="D206" s="145"/>
      <c r="E206" s="145"/>
      <c r="F206" s="145"/>
      <c r="G206" s="145"/>
      <c r="H206" s="255"/>
      <c r="I206" s="239"/>
    </row>
    <row r="207" spans="1:9" s="241" customFormat="1" ht="12.75" customHeight="1" x14ac:dyDescent="0.2">
      <c r="A207" s="145"/>
      <c r="B207" s="145"/>
      <c r="C207" s="145"/>
      <c r="D207" s="145"/>
      <c r="E207" s="145"/>
      <c r="F207" s="145"/>
      <c r="G207" s="145"/>
      <c r="H207" s="255"/>
      <c r="I207" s="239"/>
    </row>
    <row r="208" spans="1:9" s="241" customFormat="1" ht="12.75" customHeight="1" x14ac:dyDescent="0.2">
      <c r="A208" s="145"/>
      <c r="B208" s="145"/>
      <c r="C208" s="145"/>
      <c r="D208" s="145"/>
      <c r="E208" s="145"/>
      <c r="F208" s="145"/>
      <c r="G208" s="145"/>
      <c r="H208" s="255"/>
      <c r="I208" s="239"/>
    </row>
    <row r="209" spans="1:9" s="241" customFormat="1" ht="12.75" customHeight="1" x14ac:dyDescent="0.2">
      <c r="A209" s="145"/>
      <c r="B209" s="145"/>
      <c r="C209" s="145"/>
      <c r="D209" s="145"/>
      <c r="E209" s="145"/>
      <c r="F209" s="145"/>
      <c r="G209" s="145"/>
      <c r="H209" s="255"/>
      <c r="I209" s="239"/>
    </row>
    <row r="210" spans="1:9" s="241" customFormat="1" ht="12.75" customHeight="1" x14ac:dyDescent="0.2">
      <c r="A210" s="145"/>
      <c r="B210" s="145"/>
      <c r="C210" s="145"/>
      <c r="D210" s="145"/>
      <c r="E210" s="145"/>
      <c r="F210" s="145"/>
      <c r="G210" s="145"/>
      <c r="H210" s="255"/>
      <c r="I210" s="239"/>
    </row>
    <row r="211" spans="1:9" s="241" customFormat="1" ht="12.75" customHeight="1" x14ac:dyDescent="0.2">
      <c r="A211" s="145"/>
      <c r="B211" s="145"/>
      <c r="C211" s="145"/>
      <c r="D211" s="145"/>
      <c r="E211" s="145"/>
      <c r="F211" s="145"/>
      <c r="G211" s="145"/>
      <c r="H211" s="255"/>
      <c r="I211" s="239"/>
    </row>
    <row r="212" spans="1:9" s="241" customFormat="1" ht="12.75" customHeight="1" x14ac:dyDescent="0.2">
      <c r="A212" s="145"/>
      <c r="B212" s="145"/>
      <c r="C212" s="145"/>
      <c r="D212" s="145"/>
      <c r="E212" s="145"/>
      <c r="F212" s="145"/>
      <c r="G212" s="145"/>
      <c r="H212" s="255"/>
      <c r="I212" s="239"/>
    </row>
    <row r="213" spans="1:9" ht="12.75" customHeight="1" x14ac:dyDescent="0.2">
      <c r="A213" s="145"/>
      <c r="B213" s="145"/>
      <c r="C213" s="145"/>
      <c r="D213" s="145"/>
      <c r="E213" s="145"/>
      <c r="F213" s="145"/>
      <c r="G213" s="145"/>
      <c r="H213" s="255"/>
    </row>
    <row r="214" spans="1:9" ht="12.75" customHeight="1" x14ac:dyDescent="0.2">
      <c r="A214" s="145"/>
      <c r="B214" s="145"/>
      <c r="C214" s="145"/>
      <c r="D214" s="145"/>
      <c r="E214" s="145"/>
      <c r="F214" s="145"/>
      <c r="G214" s="145"/>
      <c r="H214" s="255"/>
    </row>
    <row r="215" spans="1:9" ht="12.75" customHeight="1" x14ac:dyDescent="0.2">
      <c r="A215" s="145"/>
      <c r="B215" s="145"/>
      <c r="C215" s="145"/>
      <c r="D215" s="145"/>
      <c r="E215" s="145"/>
      <c r="F215" s="145"/>
      <c r="G215" s="145"/>
      <c r="H215" s="255"/>
    </row>
    <row r="216" spans="1:9" ht="12.75" customHeight="1" x14ac:dyDescent="0.2">
      <c r="A216" s="145"/>
      <c r="B216" s="145"/>
      <c r="C216" s="145"/>
      <c r="D216" s="145"/>
      <c r="E216" s="145"/>
      <c r="F216" s="145"/>
      <c r="G216" s="145"/>
      <c r="H216" s="255"/>
    </row>
    <row r="217" spans="1:9" ht="12.75" customHeight="1" x14ac:dyDescent="0.2">
      <c r="A217" s="145"/>
      <c r="B217" s="145"/>
      <c r="C217" s="145"/>
      <c r="D217" s="145"/>
      <c r="E217" s="145"/>
      <c r="F217" s="145"/>
      <c r="G217" s="145"/>
      <c r="H217" s="255"/>
    </row>
    <row r="218" spans="1:9" ht="12.75" customHeight="1" x14ac:dyDescent="0.2">
      <c r="A218" s="145"/>
      <c r="B218" s="145"/>
      <c r="C218" s="145"/>
      <c r="D218" s="145"/>
      <c r="E218" s="145"/>
      <c r="F218" s="145"/>
      <c r="G218" s="145"/>
      <c r="H218" s="255"/>
    </row>
    <row r="219" spans="1:9" ht="12.75" customHeight="1" x14ac:dyDescent="0.2">
      <c r="A219" s="145"/>
      <c r="B219" s="145"/>
      <c r="C219" s="145"/>
      <c r="D219" s="145"/>
      <c r="E219" s="145"/>
      <c r="F219" s="145"/>
      <c r="G219" s="145"/>
      <c r="H219" s="255"/>
    </row>
    <row r="220" spans="1:9" ht="12.75" customHeight="1" x14ac:dyDescent="0.2">
      <c r="A220" s="145"/>
      <c r="B220" s="145"/>
      <c r="C220" s="145"/>
      <c r="D220" s="145"/>
      <c r="E220" s="145"/>
      <c r="F220" s="145"/>
      <c r="G220" s="145"/>
      <c r="H220" s="255"/>
    </row>
    <row r="221" spans="1:9" ht="12.75" customHeight="1" x14ac:dyDescent="0.2">
      <c r="A221" s="145"/>
      <c r="B221" s="145"/>
      <c r="C221" s="145"/>
      <c r="D221" s="145"/>
      <c r="E221" s="145"/>
      <c r="F221" s="145"/>
      <c r="G221" s="145"/>
      <c r="H221" s="255"/>
    </row>
    <row r="222" spans="1:9" ht="12.75" customHeight="1" x14ac:dyDescent="0.2">
      <c r="A222" s="145"/>
      <c r="B222" s="145"/>
      <c r="C222" s="145"/>
      <c r="D222" s="145"/>
      <c r="E222" s="145"/>
      <c r="F222" s="145"/>
      <c r="G222" s="145"/>
      <c r="H222" s="255"/>
    </row>
    <row r="223" spans="1:9" ht="12.75" customHeight="1" x14ac:dyDescent="0.2">
      <c r="A223" s="145"/>
      <c r="B223" s="145"/>
      <c r="C223" s="145"/>
      <c r="D223" s="145"/>
      <c r="E223" s="145"/>
      <c r="F223" s="145"/>
      <c r="G223" s="145"/>
      <c r="H223" s="255"/>
    </row>
    <row r="224" spans="1:9" ht="12.75" customHeight="1" x14ac:dyDescent="0.2">
      <c r="A224" s="145"/>
      <c r="B224" s="145"/>
      <c r="C224" s="145"/>
      <c r="D224" s="145"/>
      <c r="E224" s="145"/>
      <c r="F224" s="145"/>
      <c r="G224" s="145"/>
      <c r="H224" s="255"/>
    </row>
    <row r="225" spans="1:8" ht="12.75" customHeight="1" x14ac:dyDescent="0.2">
      <c r="A225" s="145"/>
      <c r="B225" s="145"/>
      <c r="C225" s="145"/>
      <c r="D225" s="145"/>
      <c r="E225" s="145"/>
      <c r="F225" s="145"/>
      <c r="G225" s="145"/>
      <c r="H225" s="255"/>
    </row>
    <row r="226" spans="1:8" ht="12.75" customHeight="1" x14ac:dyDescent="0.2">
      <c r="A226" s="145"/>
      <c r="B226" s="145"/>
      <c r="C226" s="145"/>
      <c r="D226" s="145"/>
      <c r="E226" s="145"/>
      <c r="F226" s="145"/>
      <c r="G226" s="145"/>
      <c r="H226" s="255"/>
    </row>
    <row r="227" spans="1:8" ht="12.75" customHeight="1" x14ac:dyDescent="0.2">
      <c r="A227" s="145"/>
      <c r="B227" s="145"/>
      <c r="C227" s="145"/>
      <c r="D227" s="145"/>
      <c r="E227" s="145"/>
      <c r="F227" s="145"/>
      <c r="G227" s="145"/>
      <c r="H227" s="255"/>
    </row>
    <row r="228" spans="1:8" ht="12.75" customHeight="1" x14ac:dyDescent="0.2">
      <c r="A228" s="145"/>
      <c r="B228" s="145"/>
      <c r="C228" s="145"/>
      <c r="D228" s="145"/>
      <c r="E228" s="145"/>
      <c r="F228" s="145"/>
      <c r="G228" s="145"/>
      <c r="H228" s="255"/>
    </row>
    <row r="229" spans="1:8" ht="12.75" customHeight="1" x14ac:dyDescent="0.2">
      <c r="A229" s="145"/>
      <c r="B229" s="145"/>
      <c r="C229" s="145"/>
      <c r="D229" s="145"/>
      <c r="E229" s="145"/>
      <c r="F229" s="145"/>
      <c r="G229" s="145"/>
      <c r="H229" s="255"/>
    </row>
    <row r="230" spans="1:8" ht="12.75" customHeight="1" x14ac:dyDescent="0.2">
      <c r="A230" s="145"/>
      <c r="B230" s="145"/>
      <c r="C230" s="145"/>
      <c r="D230" s="145"/>
      <c r="E230" s="145"/>
      <c r="F230" s="145"/>
      <c r="G230" s="145"/>
      <c r="H230" s="255"/>
    </row>
    <row r="231" spans="1:8" ht="12.75" customHeight="1" x14ac:dyDescent="0.2">
      <c r="A231" s="145"/>
      <c r="B231" s="145"/>
      <c r="C231" s="145"/>
      <c r="D231" s="145"/>
      <c r="E231" s="145"/>
      <c r="F231" s="145"/>
      <c r="G231" s="145"/>
      <c r="H231" s="255"/>
    </row>
    <row r="232" spans="1:8" ht="12.75" customHeight="1" x14ac:dyDescent="0.2">
      <c r="A232" s="145"/>
      <c r="B232" s="145"/>
      <c r="C232" s="145"/>
      <c r="D232" s="145"/>
      <c r="E232" s="145"/>
      <c r="F232" s="145"/>
      <c r="G232" s="145"/>
      <c r="H232" s="255"/>
    </row>
    <row r="233" spans="1:8" ht="12.75" customHeight="1" x14ac:dyDescent="0.2">
      <c r="A233" s="145"/>
      <c r="B233" s="145"/>
      <c r="C233" s="145"/>
      <c r="D233" s="145"/>
      <c r="E233" s="145"/>
      <c r="F233" s="145"/>
      <c r="G233" s="145"/>
      <c r="H233" s="255"/>
    </row>
    <row r="234" spans="1:8" ht="12.75" customHeight="1" x14ac:dyDescent="0.2">
      <c r="A234" s="145"/>
      <c r="B234" s="145"/>
      <c r="C234" s="145"/>
      <c r="D234" s="145"/>
      <c r="E234" s="145"/>
      <c r="F234" s="145"/>
      <c r="G234" s="145"/>
      <c r="H234" s="255"/>
    </row>
    <row r="235" spans="1:8" ht="12.75" customHeight="1" x14ac:dyDescent="0.2">
      <c r="A235" s="145"/>
      <c r="B235" s="145"/>
      <c r="C235" s="145"/>
      <c r="D235" s="145"/>
      <c r="E235" s="145"/>
      <c r="F235" s="145"/>
      <c r="G235" s="145"/>
      <c r="H235" s="255"/>
    </row>
    <row r="236" spans="1:8" ht="12.75" customHeight="1" x14ac:dyDescent="0.2">
      <c r="A236" s="145"/>
      <c r="B236" s="145"/>
      <c r="C236" s="145"/>
      <c r="D236" s="145"/>
      <c r="E236" s="145"/>
      <c r="F236" s="145"/>
      <c r="G236" s="145"/>
      <c r="H236" s="255"/>
    </row>
    <row r="237" spans="1:8" ht="12.75" customHeight="1" x14ac:dyDescent="0.2">
      <c r="A237" s="145"/>
      <c r="B237" s="145"/>
      <c r="C237" s="145"/>
      <c r="D237" s="145"/>
      <c r="E237" s="145"/>
      <c r="F237" s="145"/>
      <c r="G237" s="145"/>
      <c r="H237" s="255"/>
    </row>
    <row r="238" spans="1:8" ht="12.75" customHeight="1" x14ac:dyDescent="0.2">
      <c r="A238" s="145"/>
      <c r="B238" s="145"/>
      <c r="C238" s="145"/>
      <c r="D238" s="145"/>
      <c r="E238" s="145"/>
      <c r="F238" s="145"/>
      <c r="G238" s="145"/>
      <c r="H238" s="255"/>
    </row>
    <row r="239" spans="1:8" ht="12.75" customHeight="1" x14ac:dyDescent="0.2">
      <c r="A239" s="145"/>
      <c r="B239" s="145"/>
      <c r="C239" s="145"/>
      <c r="D239" s="145"/>
      <c r="E239" s="145"/>
      <c r="F239" s="145"/>
      <c r="G239" s="145"/>
      <c r="H239" s="255"/>
    </row>
    <row r="240" spans="1:8" ht="12.75" customHeight="1" x14ac:dyDescent="0.2">
      <c r="A240" s="145"/>
      <c r="B240" s="145"/>
      <c r="C240" s="145"/>
      <c r="D240" s="145"/>
      <c r="E240" s="145"/>
      <c r="F240" s="145"/>
      <c r="G240" s="145"/>
      <c r="H240" s="255"/>
    </row>
    <row r="241" spans="1:8" ht="12.75" customHeight="1" x14ac:dyDescent="0.2">
      <c r="A241" s="145"/>
      <c r="B241" s="145"/>
      <c r="C241" s="145"/>
      <c r="D241" s="145"/>
      <c r="E241" s="145"/>
      <c r="F241" s="145"/>
      <c r="G241" s="145"/>
      <c r="H241" s="255"/>
    </row>
    <row r="242" spans="1:8" ht="12.75" customHeight="1" x14ac:dyDescent="0.2">
      <c r="A242" s="145"/>
      <c r="B242" s="145"/>
      <c r="C242" s="145"/>
      <c r="D242" s="145"/>
      <c r="E242" s="145"/>
      <c r="F242" s="145"/>
      <c r="G242" s="145"/>
      <c r="H242" s="255"/>
    </row>
    <row r="243" spans="1:8" ht="12.75" customHeight="1" x14ac:dyDescent="0.2">
      <c r="A243" s="145"/>
      <c r="B243" s="145"/>
      <c r="C243" s="145"/>
      <c r="D243" s="145"/>
      <c r="E243" s="145"/>
      <c r="F243" s="145"/>
      <c r="G243" s="145"/>
      <c r="H243" s="255"/>
    </row>
    <row r="244" spans="1:8" ht="12.75" customHeight="1" x14ac:dyDescent="0.2">
      <c r="A244" s="145"/>
      <c r="B244" s="145"/>
      <c r="C244" s="145"/>
      <c r="D244" s="145"/>
      <c r="E244" s="145"/>
      <c r="F244" s="145"/>
      <c r="G244" s="145"/>
      <c r="H244" s="255"/>
    </row>
    <row r="245" spans="1:8" ht="12.75" customHeight="1" x14ac:dyDescent="0.2">
      <c r="A245" s="145"/>
      <c r="B245" s="145"/>
      <c r="C245" s="145"/>
      <c r="D245" s="145"/>
      <c r="E245" s="145"/>
      <c r="F245" s="145"/>
      <c r="G245" s="145"/>
      <c r="H245" s="255"/>
    </row>
    <row r="246" spans="1:8" ht="12.75" customHeight="1" x14ac:dyDescent="0.2">
      <c r="A246" s="145"/>
      <c r="B246" s="145"/>
      <c r="C246" s="145"/>
      <c r="D246" s="145"/>
      <c r="E246" s="145"/>
      <c r="F246" s="145"/>
      <c r="G246" s="145"/>
      <c r="H246" s="255"/>
    </row>
    <row r="247" spans="1:8" ht="12.75" customHeight="1" x14ac:dyDescent="0.2">
      <c r="A247" s="145"/>
      <c r="B247" s="145"/>
      <c r="C247" s="145"/>
      <c r="D247" s="145"/>
      <c r="E247" s="145"/>
      <c r="F247" s="145"/>
      <c r="G247" s="145"/>
      <c r="H247" s="255"/>
    </row>
    <row r="248" spans="1:8" ht="12.75" customHeight="1" x14ac:dyDescent="0.2">
      <c r="A248" s="145"/>
      <c r="B248" s="145"/>
      <c r="C248" s="145"/>
      <c r="D248" s="145"/>
      <c r="E248" s="145"/>
      <c r="F248" s="145"/>
      <c r="G248" s="145"/>
      <c r="H248" s="255"/>
    </row>
    <row r="249" spans="1:8" ht="12.75" customHeight="1" x14ac:dyDescent="0.2">
      <c r="A249" s="145"/>
      <c r="B249" s="145"/>
      <c r="C249" s="145"/>
      <c r="D249" s="145"/>
      <c r="E249" s="145"/>
      <c r="F249" s="145"/>
      <c r="G249" s="145"/>
      <c r="H249" s="255"/>
    </row>
    <row r="250" spans="1:8" ht="12.75" customHeight="1" x14ac:dyDescent="0.2">
      <c r="A250" s="145"/>
      <c r="B250" s="145"/>
      <c r="C250" s="145"/>
      <c r="D250" s="145"/>
      <c r="E250" s="145"/>
      <c r="F250" s="145"/>
      <c r="G250" s="145"/>
      <c r="H250" s="255"/>
    </row>
    <row r="251" spans="1:8" ht="12.75" customHeight="1" x14ac:dyDescent="0.2">
      <c r="A251" s="145"/>
      <c r="B251" s="145"/>
      <c r="C251" s="145"/>
      <c r="D251" s="145"/>
      <c r="E251" s="145"/>
      <c r="F251" s="145"/>
      <c r="G251" s="145"/>
      <c r="H251" s="255"/>
    </row>
    <row r="252" spans="1:8" ht="12.75" customHeight="1" x14ac:dyDescent="0.2">
      <c r="A252" s="145"/>
      <c r="B252" s="145"/>
      <c r="C252" s="145"/>
      <c r="D252" s="145"/>
      <c r="E252" s="145"/>
      <c r="F252" s="145"/>
      <c r="G252" s="145"/>
      <c r="H252" s="255"/>
    </row>
    <row r="253" spans="1:8" ht="12.75" customHeight="1" x14ac:dyDescent="0.2">
      <c r="A253" s="145"/>
      <c r="B253" s="145"/>
      <c r="C253" s="145"/>
      <c r="D253" s="145"/>
      <c r="E253" s="145"/>
      <c r="F253" s="145"/>
      <c r="G253" s="145"/>
      <c r="H253" s="255"/>
    </row>
    <row r="254" spans="1:8" ht="12.75" customHeight="1" x14ac:dyDescent="0.2">
      <c r="A254" s="145"/>
      <c r="B254" s="145"/>
      <c r="C254" s="145"/>
      <c r="D254" s="145"/>
      <c r="E254" s="145"/>
      <c r="F254" s="145"/>
      <c r="G254" s="145"/>
      <c r="H254" s="255"/>
    </row>
    <row r="255" spans="1:8" ht="12.75" customHeight="1" x14ac:dyDescent="0.2">
      <c r="A255" s="145"/>
      <c r="B255" s="145"/>
      <c r="C255" s="145"/>
      <c r="D255" s="145"/>
      <c r="E255" s="145"/>
      <c r="F255" s="145"/>
      <c r="G255" s="145"/>
      <c r="H255" s="255"/>
    </row>
    <row r="256" spans="1:8" ht="12.75" customHeight="1" x14ac:dyDescent="0.2">
      <c r="A256" s="145"/>
      <c r="B256" s="145"/>
      <c r="C256" s="145"/>
      <c r="D256" s="145"/>
      <c r="E256" s="145"/>
      <c r="F256" s="145"/>
      <c r="G256" s="145"/>
      <c r="H256" s="255"/>
    </row>
    <row r="257" spans="1:8" ht="12.75" customHeight="1" x14ac:dyDescent="0.2">
      <c r="A257" s="145"/>
      <c r="B257" s="145"/>
      <c r="C257" s="145"/>
      <c r="D257" s="145"/>
      <c r="E257" s="145"/>
      <c r="F257" s="145"/>
      <c r="G257" s="145"/>
      <c r="H257" s="255"/>
    </row>
    <row r="258" spans="1:8" ht="12.75" customHeight="1" x14ac:dyDescent="0.2">
      <c r="A258" s="145"/>
      <c r="B258" s="145"/>
      <c r="C258" s="145"/>
      <c r="D258" s="145"/>
      <c r="E258" s="145"/>
      <c r="F258" s="145"/>
      <c r="G258" s="145"/>
      <c r="H258" s="255"/>
    </row>
    <row r="259" spans="1:8" ht="12.75" customHeight="1" x14ac:dyDescent="0.2">
      <c r="A259" s="145"/>
      <c r="B259" s="145"/>
      <c r="C259" s="145"/>
      <c r="D259" s="145"/>
      <c r="E259" s="145"/>
      <c r="F259" s="145"/>
      <c r="G259" s="145"/>
      <c r="H259" s="255"/>
    </row>
    <row r="260" spans="1:8" ht="12.75" customHeight="1" x14ac:dyDescent="0.2">
      <c r="A260" s="145"/>
      <c r="B260" s="145"/>
      <c r="C260" s="145"/>
      <c r="D260" s="145"/>
      <c r="E260" s="145"/>
      <c r="F260" s="145"/>
      <c r="G260" s="145"/>
      <c r="H260" s="255"/>
    </row>
    <row r="261" spans="1:8" ht="12.75" customHeight="1" x14ac:dyDescent="0.2">
      <c r="A261" s="145"/>
      <c r="B261" s="145"/>
      <c r="C261" s="145"/>
      <c r="D261" s="145"/>
      <c r="E261" s="145"/>
      <c r="F261" s="145"/>
      <c r="G261" s="145"/>
      <c r="H261" s="255"/>
    </row>
    <row r="262" spans="1:8" ht="12.75" customHeight="1" x14ac:dyDescent="0.2">
      <c r="A262" s="145"/>
      <c r="B262" s="145"/>
      <c r="C262" s="145"/>
      <c r="D262" s="145"/>
      <c r="E262" s="145"/>
      <c r="F262" s="145"/>
      <c r="G262" s="145"/>
      <c r="H262" s="255"/>
    </row>
    <row r="263" spans="1:8" ht="12.75" customHeight="1" x14ac:dyDescent="0.2">
      <c r="A263" s="145"/>
      <c r="B263" s="145"/>
      <c r="C263" s="145"/>
      <c r="D263" s="145"/>
      <c r="E263" s="145"/>
      <c r="F263" s="145"/>
      <c r="G263" s="145"/>
      <c r="H263" s="255"/>
    </row>
    <row r="264" spans="1:8" ht="12.75" customHeight="1" x14ac:dyDescent="0.2">
      <c r="A264" s="145"/>
      <c r="B264" s="145"/>
      <c r="C264" s="145"/>
      <c r="D264" s="145"/>
      <c r="E264" s="145"/>
      <c r="F264" s="145"/>
      <c r="G264" s="145"/>
      <c r="H264" s="255"/>
    </row>
    <row r="265" spans="1:8" ht="12.75" customHeight="1" x14ac:dyDescent="0.2">
      <c r="A265" s="145"/>
      <c r="B265" s="145"/>
      <c r="C265" s="145"/>
      <c r="D265" s="145"/>
      <c r="E265" s="145"/>
      <c r="F265" s="145"/>
      <c r="G265" s="145"/>
      <c r="H265" s="255"/>
    </row>
    <row r="266" spans="1:8" ht="12.75" customHeight="1" x14ac:dyDescent="0.2">
      <c r="A266" s="145"/>
      <c r="B266" s="145"/>
      <c r="C266" s="145"/>
      <c r="D266" s="145"/>
      <c r="E266" s="145"/>
      <c r="F266" s="145"/>
      <c r="G266" s="145"/>
      <c r="H266" s="255"/>
    </row>
    <row r="267" spans="1:8" ht="12.75" customHeight="1" x14ac:dyDescent="0.2">
      <c r="A267" s="145"/>
      <c r="B267" s="145"/>
      <c r="C267" s="145"/>
      <c r="D267" s="145"/>
      <c r="E267" s="145"/>
      <c r="F267" s="145"/>
      <c r="G267" s="145"/>
      <c r="H267" s="255"/>
    </row>
    <row r="268" spans="1:8" ht="12.75" customHeight="1" x14ac:dyDescent="0.2">
      <c r="A268" s="145"/>
      <c r="B268" s="145"/>
      <c r="C268" s="145"/>
      <c r="D268" s="145"/>
      <c r="E268" s="145"/>
      <c r="F268" s="145"/>
      <c r="G268" s="145"/>
      <c r="H268" s="255"/>
    </row>
    <row r="269" spans="1:8" ht="12.75" customHeight="1" x14ac:dyDescent="0.2">
      <c r="A269" s="145"/>
      <c r="B269" s="145"/>
      <c r="C269" s="145"/>
      <c r="D269" s="145"/>
      <c r="E269" s="145"/>
      <c r="F269" s="145"/>
      <c r="G269" s="145"/>
      <c r="H269" s="255"/>
    </row>
    <row r="270" spans="1:8" ht="12.75" customHeight="1" x14ac:dyDescent="0.2">
      <c r="A270" s="145"/>
      <c r="B270" s="145"/>
      <c r="C270" s="145"/>
      <c r="D270" s="145"/>
      <c r="E270" s="145"/>
      <c r="F270" s="145"/>
      <c r="G270" s="145"/>
      <c r="H270" s="255"/>
    </row>
    <row r="271" spans="1:8" ht="12.75" customHeight="1" x14ac:dyDescent="0.2">
      <c r="A271" s="145"/>
      <c r="B271" s="145"/>
      <c r="C271" s="145"/>
      <c r="D271" s="145"/>
      <c r="E271" s="145"/>
      <c r="F271" s="145"/>
      <c r="G271" s="145"/>
      <c r="H271" s="255"/>
    </row>
    <row r="272" spans="1:8" ht="12.75" customHeight="1" x14ac:dyDescent="0.2">
      <c r="A272" s="145"/>
      <c r="B272" s="145"/>
      <c r="C272" s="145"/>
      <c r="D272" s="145"/>
      <c r="E272" s="145"/>
      <c r="F272" s="145"/>
      <c r="G272" s="145"/>
      <c r="H272" s="255"/>
    </row>
    <row r="273" spans="1:8" ht="12.75" customHeight="1" x14ac:dyDescent="0.2">
      <c r="A273" s="145"/>
      <c r="B273" s="145"/>
      <c r="C273" s="145"/>
      <c r="D273" s="145"/>
      <c r="E273" s="145"/>
      <c r="F273" s="145"/>
      <c r="G273" s="145"/>
      <c r="H273" s="255"/>
    </row>
    <row r="274" spans="1:8" ht="12.75" customHeight="1" x14ac:dyDescent="0.2">
      <c r="A274" s="145"/>
      <c r="B274" s="145"/>
      <c r="C274" s="145"/>
      <c r="D274" s="145"/>
      <c r="E274" s="145"/>
      <c r="F274" s="145"/>
      <c r="G274" s="145"/>
      <c r="H274" s="255"/>
    </row>
    <row r="275" spans="1:8" ht="12.75" customHeight="1" x14ac:dyDescent="0.2">
      <c r="A275" s="145"/>
      <c r="B275" s="145"/>
      <c r="C275" s="145"/>
      <c r="D275" s="145"/>
      <c r="E275" s="145"/>
      <c r="F275" s="145"/>
      <c r="G275" s="145"/>
      <c r="H275" s="255"/>
    </row>
    <row r="276" spans="1:8" ht="12.75" customHeight="1" x14ac:dyDescent="0.2">
      <c r="A276" s="145"/>
      <c r="B276" s="145"/>
      <c r="C276" s="145"/>
      <c r="D276" s="145"/>
      <c r="E276" s="145"/>
      <c r="F276" s="145"/>
      <c r="G276" s="145"/>
      <c r="H276" s="255"/>
    </row>
  </sheetData>
  <sheetProtection password="B6E1" sheet="1" objects="1" scenarios="1" formatRows="0" selectLockedCells="1"/>
  <mergeCells count="220">
    <mergeCell ref="A3:G3"/>
    <mergeCell ref="D65:G65"/>
    <mergeCell ref="F71:G71"/>
    <mergeCell ref="F94:G94"/>
    <mergeCell ref="F95:G95"/>
    <mergeCell ref="E90:F90"/>
    <mergeCell ref="E92:F92"/>
    <mergeCell ref="A76:A85"/>
    <mergeCell ref="A60:A63"/>
    <mergeCell ref="B76:C85"/>
    <mergeCell ref="E4:G4"/>
    <mergeCell ref="E5:G5"/>
    <mergeCell ref="E6:G6"/>
    <mergeCell ref="E7:G7"/>
    <mergeCell ref="E8:G8"/>
    <mergeCell ref="E9:G9"/>
    <mergeCell ref="A29:C29"/>
    <mergeCell ref="B86:C94"/>
    <mergeCell ref="A86:A94"/>
    <mergeCell ref="B55:C59"/>
    <mergeCell ref="E16:G16"/>
    <mergeCell ref="B37:C39"/>
    <mergeCell ref="B13:C13"/>
    <mergeCell ref="D13:F13"/>
    <mergeCell ref="B128:C131"/>
    <mergeCell ref="E125:F125"/>
    <mergeCell ref="F130:G130"/>
    <mergeCell ref="E112:F112"/>
    <mergeCell ref="E113:F113"/>
    <mergeCell ref="E114:F114"/>
    <mergeCell ref="B126:C126"/>
    <mergeCell ref="E126:F126"/>
    <mergeCell ref="A127:C127"/>
    <mergeCell ref="E127:G127"/>
    <mergeCell ref="E121:F121"/>
    <mergeCell ref="E122:F122"/>
    <mergeCell ref="E123:F123"/>
    <mergeCell ref="F124:G124"/>
    <mergeCell ref="E128:F128"/>
    <mergeCell ref="E131:F131"/>
    <mergeCell ref="E115:F115"/>
    <mergeCell ref="E120:F120"/>
    <mergeCell ref="E119:F119"/>
    <mergeCell ref="E129:F129"/>
    <mergeCell ref="E118:F118"/>
    <mergeCell ref="A128:A131"/>
    <mergeCell ref="J76:J85"/>
    <mergeCell ref="J67:J72"/>
    <mergeCell ref="E76:F76"/>
    <mergeCell ref="E77:F77"/>
    <mergeCell ref="E78:F78"/>
    <mergeCell ref="E79:F79"/>
    <mergeCell ref="H76:H85"/>
    <mergeCell ref="E80:F80"/>
    <mergeCell ref="E81:F81"/>
    <mergeCell ref="E85:F85"/>
    <mergeCell ref="E83:F83"/>
    <mergeCell ref="E73:F74"/>
    <mergeCell ref="E82:F82"/>
    <mergeCell ref="E84:F84"/>
    <mergeCell ref="H128:H131"/>
    <mergeCell ref="I17:I19"/>
    <mergeCell ref="I22:I27"/>
    <mergeCell ref="I30:I34"/>
    <mergeCell ref="I37:I39"/>
    <mergeCell ref="I44:I54"/>
    <mergeCell ref="I55:I59"/>
    <mergeCell ref="A103:A107"/>
    <mergeCell ref="H103:H107"/>
    <mergeCell ref="I108:I118"/>
    <mergeCell ref="I119:I125"/>
    <mergeCell ref="I128:I131"/>
    <mergeCell ref="I60:I63"/>
    <mergeCell ref="I67:I72"/>
    <mergeCell ref="I76:I85"/>
    <mergeCell ref="I86:I94"/>
    <mergeCell ref="I98:I102"/>
    <mergeCell ref="I103:I107"/>
    <mergeCell ref="E38:F38"/>
    <mergeCell ref="E110:F110"/>
    <mergeCell ref="F117:G117"/>
    <mergeCell ref="E99:F99"/>
    <mergeCell ref="E100:F100"/>
    <mergeCell ref="A108:A118"/>
    <mergeCell ref="H108:H118"/>
    <mergeCell ref="A119:A125"/>
    <mergeCell ref="H119:H125"/>
    <mergeCell ref="B103:C107"/>
    <mergeCell ref="B108:C118"/>
    <mergeCell ref="B119:C125"/>
    <mergeCell ref="E105:F105"/>
    <mergeCell ref="E111:F111"/>
    <mergeCell ref="E116:F116"/>
    <mergeCell ref="E103:F103"/>
    <mergeCell ref="E104:F104"/>
    <mergeCell ref="E107:F107"/>
    <mergeCell ref="E106:F106"/>
    <mergeCell ref="E108:F108"/>
    <mergeCell ref="E109:F109"/>
    <mergeCell ref="H86:H94"/>
    <mergeCell ref="A98:A102"/>
    <mergeCell ref="H98:H102"/>
    <mergeCell ref="B95:C95"/>
    <mergeCell ref="B96:C96"/>
    <mergeCell ref="A97:C97"/>
    <mergeCell ref="E98:F98"/>
    <mergeCell ref="E87:F87"/>
    <mergeCell ref="E89:F89"/>
    <mergeCell ref="E101:F101"/>
    <mergeCell ref="E86:F86"/>
    <mergeCell ref="F96:G96"/>
    <mergeCell ref="E97:G97"/>
    <mergeCell ref="E91:F91"/>
    <mergeCell ref="F102:G102"/>
    <mergeCell ref="B98:C102"/>
    <mergeCell ref="E93:F93"/>
    <mergeCell ref="E88:F88"/>
    <mergeCell ref="H60:H63"/>
    <mergeCell ref="H67:H72"/>
    <mergeCell ref="E61:F61"/>
    <mergeCell ref="E62:F62"/>
    <mergeCell ref="E60:F60"/>
    <mergeCell ref="E63:F63"/>
    <mergeCell ref="E70:F70"/>
    <mergeCell ref="H44:H54"/>
    <mergeCell ref="H55:H59"/>
    <mergeCell ref="E48:F48"/>
    <mergeCell ref="E49:F49"/>
    <mergeCell ref="E59:F59"/>
    <mergeCell ref="E54:F54"/>
    <mergeCell ref="E51:F51"/>
    <mergeCell ref="H30:H34"/>
    <mergeCell ref="H37:H39"/>
    <mergeCell ref="E30:F30"/>
    <mergeCell ref="E31:F31"/>
    <mergeCell ref="E34:F34"/>
    <mergeCell ref="B35:C35"/>
    <mergeCell ref="E37:F37"/>
    <mergeCell ref="E14:F15"/>
    <mergeCell ref="A12:F12"/>
    <mergeCell ref="E29:G29"/>
    <mergeCell ref="E28:F28"/>
    <mergeCell ref="H17:H19"/>
    <mergeCell ref="H22:H27"/>
    <mergeCell ref="B20:C20"/>
    <mergeCell ref="E23:F23"/>
    <mergeCell ref="E18:F18"/>
    <mergeCell ref="E19:F19"/>
    <mergeCell ref="E24:F24"/>
    <mergeCell ref="E25:F25"/>
    <mergeCell ref="E20:F20"/>
    <mergeCell ref="B6:B9"/>
    <mergeCell ref="A6:A9"/>
    <mergeCell ref="B5:C5"/>
    <mergeCell ref="B10:C10"/>
    <mergeCell ref="B11:C11"/>
    <mergeCell ref="E10:G10"/>
    <mergeCell ref="E11:G11"/>
    <mergeCell ref="B65:C65"/>
    <mergeCell ref="E58:F58"/>
    <mergeCell ref="E50:F50"/>
    <mergeCell ref="E64:F64"/>
    <mergeCell ref="B60:C63"/>
    <mergeCell ref="B64:C64"/>
    <mergeCell ref="E57:F57"/>
    <mergeCell ref="E52:F52"/>
    <mergeCell ref="E53:F53"/>
    <mergeCell ref="E47:F47"/>
    <mergeCell ref="E55:F55"/>
    <mergeCell ref="E56:F56"/>
    <mergeCell ref="B44:C54"/>
    <mergeCell ref="B30:C34"/>
    <mergeCell ref="B17:C19"/>
    <mergeCell ref="A21:C21"/>
    <mergeCell ref="A36:C36"/>
    <mergeCell ref="A1:F1"/>
    <mergeCell ref="B28:C28"/>
    <mergeCell ref="E21:G21"/>
    <mergeCell ref="B41:C41"/>
    <mergeCell ref="E41:F42"/>
    <mergeCell ref="E17:F17"/>
    <mergeCell ref="E32:F32"/>
    <mergeCell ref="E33:F33"/>
    <mergeCell ref="E36:G36"/>
    <mergeCell ref="A17:A19"/>
    <mergeCell ref="E35:F35"/>
    <mergeCell ref="E27:F27"/>
    <mergeCell ref="B40:C40"/>
    <mergeCell ref="A2:G2"/>
    <mergeCell ref="A22:A27"/>
    <mergeCell ref="A16:C16"/>
    <mergeCell ref="B42:C42"/>
    <mergeCell ref="B22:C27"/>
    <mergeCell ref="B4:C4"/>
    <mergeCell ref="E22:F22"/>
    <mergeCell ref="B14:C14"/>
    <mergeCell ref="B15:C15"/>
    <mergeCell ref="D40:E40"/>
    <mergeCell ref="E26:F26"/>
    <mergeCell ref="E43:G43"/>
    <mergeCell ref="A43:C43"/>
    <mergeCell ref="E44:F44"/>
    <mergeCell ref="E45:F45"/>
    <mergeCell ref="E46:F46"/>
    <mergeCell ref="A44:A54"/>
    <mergeCell ref="E39:F39"/>
    <mergeCell ref="A37:A39"/>
    <mergeCell ref="A30:A34"/>
    <mergeCell ref="A55:A59"/>
    <mergeCell ref="A75:C75"/>
    <mergeCell ref="E75:G75"/>
    <mergeCell ref="A67:A72"/>
    <mergeCell ref="A66:C66"/>
    <mergeCell ref="B73:C73"/>
    <mergeCell ref="B74:C74"/>
    <mergeCell ref="E67:F67"/>
    <mergeCell ref="E69:F69"/>
    <mergeCell ref="E66:G66"/>
    <mergeCell ref="E68:F68"/>
    <mergeCell ref="E72:F72"/>
  </mergeCells>
  <dataValidations xWindow="685" yWindow="688" count="12">
    <dataValidation type="list" allowBlank="1" showInputMessage="1" showErrorMessage="1" sqref="D40:E40">
      <formula1>$K$38:$K$41</formula1>
    </dataValidation>
    <dataValidation type="decimal" operator="greaterThanOrEqual" allowBlank="1" showInputMessage="1" showErrorMessage="1" errorTitle="Conteúdo Inválido" error="Digite apenas números ou deixe em branco." sqref="D5:D11">
      <formula1>0</formula1>
    </dataValidation>
    <dataValidation type="list" allowBlank="1" showInputMessage="1" showErrorMessage="1" errorTitle="ATENÇÃO" error="Assinale com &quot;X&quot; ou deixe em branco" prompt="Digite &quot;X&quot; se a resposta for afirmativa_x000a_" sqref="D17:D19 D22:D27 D30:D34 D37:D39 D98:D125 D67:D72 D76:D94 D128:D131 D44:D63">
      <formula1>$K$7:$K$8</formula1>
    </dataValidation>
    <dataValidation allowBlank="1" showInputMessage="1" showErrorMessage="1" prompt="Descreva em poucas palavras" sqref="D65"/>
    <dataValidation type="whole" operator="greaterThanOrEqual" allowBlank="1" showInputMessage="1" showErrorMessage="1" errorTitle="Conteúdo Inválido" error="Digite apenas números inteiros ou deixe em branco." sqref="D73:D74">
      <formula1>0</formula1>
    </dataValidation>
    <dataValidation operator="greaterThanOrEqual" allowBlank="1" showInputMessage="1" showErrorMessage="1" sqref="G76:G93 G129 G67:G70 G37:G42 G98:G101 G103:G116 G118:G123 G125 G17:G20 G14:G15 G22:G28 G44:G64 G30:G35 G72:G74"/>
    <dataValidation type="list" allowBlank="1" showInputMessage="1" showErrorMessage="1" errorTitle="CONTEÚDO INVÁLIDO" error="Selecione apenas &quot;SIM&quot;, &quot;NÃO&quot; ou DEL para limpar o campo._x000a_" prompt="Selecione &quot;SIM&quot; ou &quot;NÃO&quot;" sqref="D20 D42 D14 D35 D96 D41 D15 D64 D95 D28 D126">
      <formula1>$K$3:$K$5</formula1>
    </dataValidation>
    <dataValidation allowBlank="1" showInputMessage="1" showErrorMessage="1" errorTitle="CONTEÚDO INVÁLIDO" error="Selecione apenas &quot;SIM&quot;, &quot;NÃO&quot; ou DEL para limpar o campo._x000a_" sqref="D16"/>
    <dataValidation allowBlank="1" showErrorMessage="1" errorTitle="CONTEÚDO INVÁLIDO" error="Selecione apenas &quot;SIM&quot;, &quot;NÃO&quot; ou DEL para limpar o campo._x000a_" prompt="_x000a_" sqref="D43"/>
    <dataValidation allowBlank="1" showErrorMessage="1" prompt="_x000a_" sqref="D66"/>
    <dataValidation allowBlank="1" showErrorMessage="1" errorTitle="CONTEÚDO INVÁLIDO" error="Selecione apenas &quot;SIM&quot;, &quot;NÃO&quot; ou DEL para limpar o campo._x000a_" prompt="Selecione &quot;SIM&quot; ou &quot;NÃO&quot;" sqref="D21 D29 D97 D36 D127"/>
    <dataValidation operator="greaterThanOrEqual" allowBlank="1" showInputMessage="1" showErrorMessage="1" errorTitle="Conteúdo Inválido" error="Digite apenas números inteiros ou deixe em branco." sqref="D75"/>
  </dataValidations>
  <pageMargins left="0.511811024" right="0.511811024" top="0.78740157499999996" bottom="0.78740157499999996" header="0.31496062000000002" footer="0.31496062000000002"/>
  <pageSetup paperSize="9" orientation="portrait"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3"/>
  <dimension ref="A1:D32"/>
  <sheetViews>
    <sheetView workbookViewId="0">
      <selection activeCell="D40" sqref="D40"/>
    </sheetView>
  </sheetViews>
  <sheetFormatPr defaultRowHeight="12.75" x14ac:dyDescent="0.2"/>
  <cols>
    <col min="1" max="1" width="29" bestFit="1" customWidth="1"/>
    <col min="2" max="2" width="22.42578125" bestFit="1" customWidth="1"/>
    <col min="3" max="3" width="29.5703125" bestFit="1" customWidth="1"/>
  </cols>
  <sheetData>
    <row r="1" spans="1:4" ht="33" customHeight="1" x14ac:dyDescent="0.2">
      <c r="A1" s="435" t="s">
        <v>399</v>
      </c>
      <c r="B1" s="435"/>
      <c r="C1" s="435"/>
      <c r="D1" s="435"/>
    </row>
    <row r="2" spans="1:4" ht="15.75" customHeight="1" x14ac:dyDescent="0.2">
      <c r="A2" s="3" t="s">
        <v>170</v>
      </c>
      <c r="B2" s="3" t="s">
        <v>171</v>
      </c>
      <c r="C2" s="3" t="s">
        <v>175</v>
      </c>
      <c r="D2" s="432" t="s">
        <v>173</v>
      </c>
    </row>
    <row r="3" spans="1:4" x14ac:dyDescent="0.2">
      <c r="A3" s="2" t="s">
        <v>57</v>
      </c>
      <c r="B3" s="1">
        <v>30</v>
      </c>
      <c r="C3" s="1">
        <f>'Município Sustentável'!E34</f>
        <v>25</v>
      </c>
      <c r="D3" s="433"/>
    </row>
    <row r="4" spans="1:4" x14ac:dyDescent="0.2">
      <c r="A4" s="2" t="s">
        <v>172</v>
      </c>
      <c r="B4" s="1">
        <v>68</v>
      </c>
      <c r="C4" s="1">
        <f>'Estrutura de Ed Ambiental'!J24</f>
        <v>38</v>
      </c>
      <c r="D4" s="433"/>
    </row>
    <row r="5" spans="1:4" x14ac:dyDescent="0.2">
      <c r="A5" s="2" t="s">
        <v>59</v>
      </c>
      <c r="B5" s="1">
        <v>11</v>
      </c>
      <c r="C5" s="1">
        <f>'Conselho Municipal'!F15</f>
        <v>11</v>
      </c>
      <c r="D5" s="433"/>
    </row>
    <row r="6" spans="1:4" x14ac:dyDescent="0.2">
      <c r="A6" s="2" t="s">
        <v>60</v>
      </c>
      <c r="B6" s="1">
        <v>33</v>
      </c>
      <c r="C6" s="1">
        <f>Biodiversidade!H30</f>
        <v>19</v>
      </c>
      <c r="D6" s="433"/>
    </row>
    <row r="7" spans="1:4" x14ac:dyDescent="0.2">
      <c r="A7" s="2" t="s">
        <v>61</v>
      </c>
      <c r="B7" s="1">
        <v>47</v>
      </c>
      <c r="C7" s="1">
        <f>'Gestão das águas'!G80</f>
        <v>45</v>
      </c>
      <c r="D7" s="433"/>
    </row>
    <row r="8" spans="1:4" x14ac:dyDescent="0.2">
      <c r="A8" s="2" t="s">
        <v>62</v>
      </c>
      <c r="B8" s="1">
        <v>17</v>
      </c>
      <c r="C8" s="1">
        <f>'Qualidade do ar'!E22</f>
        <v>17</v>
      </c>
      <c r="D8" s="433"/>
    </row>
    <row r="9" spans="1:4" x14ac:dyDescent="0.2">
      <c r="A9" s="2" t="s">
        <v>169</v>
      </c>
      <c r="B9" s="1">
        <v>12</v>
      </c>
      <c r="C9" s="1">
        <f>'Uso do Solo'!F21</f>
        <v>3</v>
      </c>
      <c r="D9" s="433"/>
    </row>
    <row r="10" spans="1:4" x14ac:dyDescent="0.2">
      <c r="A10" s="2" t="s">
        <v>63</v>
      </c>
      <c r="B10" s="1">
        <v>8</v>
      </c>
      <c r="C10" s="1">
        <f>'Arborização Urbana'!E13</f>
        <v>8</v>
      </c>
      <c r="D10" s="433"/>
    </row>
    <row r="11" spans="1:4" x14ac:dyDescent="0.2">
      <c r="A11" s="2" t="s">
        <v>160</v>
      </c>
      <c r="B11" s="1">
        <v>20</v>
      </c>
      <c r="C11" s="1">
        <f>'Esgoto Tratado'!H39</f>
        <v>19</v>
      </c>
      <c r="D11" s="433"/>
    </row>
    <row r="12" spans="1:4" x14ac:dyDescent="0.2">
      <c r="A12" s="2" t="s">
        <v>64</v>
      </c>
      <c r="B12" s="1">
        <v>37</v>
      </c>
      <c r="C12" s="1">
        <f>'Resíduos Sólidos'!H132</f>
        <v>37</v>
      </c>
      <c r="D12" s="434"/>
    </row>
    <row r="13" spans="1:4" ht="15" x14ac:dyDescent="0.25">
      <c r="A13" s="4" t="s">
        <v>174</v>
      </c>
      <c r="B13" s="5">
        <f>SUM(B3:B12)</f>
        <v>283</v>
      </c>
      <c r="C13" s="5">
        <f>SUM(C3:C12)</f>
        <v>222</v>
      </c>
      <c r="D13" s="6">
        <f>(C13*100)/B13</f>
        <v>78.445229681978802</v>
      </c>
    </row>
    <row r="30" spans="1:1" ht="26.25" customHeight="1" x14ac:dyDescent="0.2">
      <c r="A30" s="8"/>
    </row>
    <row r="31" spans="1:1" hidden="1" x14ac:dyDescent="0.2">
      <c r="A31" s="7" t="s">
        <v>228</v>
      </c>
    </row>
    <row r="32" spans="1:1" hidden="1" x14ac:dyDescent="0.2">
      <c r="A32" s="7" t="s">
        <v>229</v>
      </c>
    </row>
  </sheetData>
  <mergeCells count="2">
    <mergeCell ref="D2:D12"/>
    <mergeCell ref="A1:D1"/>
  </mergeCells>
  <pageMargins left="0.511811024" right="0.511811024" top="0.78740157499999996" bottom="0.78740157499999996" header="0.31496062000000002" footer="0.31496062000000002"/>
  <pageSetup paperSize="9" orientation="portrait"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2"/>
  <dimension ref="D3:G21"/>
  <sheetViews>
    <sheetView topLeftCell="C1" workbookViewId="0">
      <selection activeCell="A119" sqref="A1:IV65536"/>
    </sheetView>
  </sheetViews>
  <sheetFormatPr defaultRowHeight="12.75" x14ac:dyDescent="0.2"/>
  <cols>
    <col min="1" max="3" width="9.140625" style="39"/>
    <col min="4" max="7" width="21.42578125" style="39" customWidth="1"/>
    <col min="8" max="16384" width="9.140625" style="39"/>
  </cols>
  <sheetData>
    <row r="3" spans="4:7" ht="15.75" x14ac:dyDescent="0.2">
      <c r="D3" s="261" t="s">
        <v>170</v>
      </c>
      <c r="E3" s="261" t="s">
        <v>171</v>
      </c>
      <c r="F3" s="261" t="s">
        <v>175</v>
      </c>
      <c r="G3" s="436" t="s">
        <v>173</v>
      </c>
    </row>
    <row r="4" spans="4:7" x14ac:dyDescent="0.2">
      <c r="D4" s="262" t="s">
        <v>57</v>
      </c>
      <c r="E4" s="162">
        <v>30</v>
      </c>
      <c r="F4" s="162">
        <f>'Município Sustentável'!E34</f>
        <v>25</v>
      </c>
      <c r="G4" s="437"/>
    </row>
    <row r="5" spans="4:7" x14ac:dyDescent="0.2">
      <c r="D5" s="262" t="s">
        <v>172</v>
      </c>
      <c r="E5" s="162">
        <v>68</v>
      </c>
      <c r="F5" s="162">
        <f>'Estrutura de Ed Ambiental'!J24</f>
        <v>38</v>
      </c>
      <c r="G5" s="437"/>
    </row>
    <row r="6" spans="4:7" x14ac:dyDescent="0.2">
      <c r="D6" s="262" t="s">
        <v>59</v>
      </c>
      <c r="E6" s="162">
        <v>11</v>
      </c>
      <c r="F6" s="162">
        <f>'Conselho Municipal'!F15</f>
        <v>11</v>
      </c>
      <c r="G6" s="437"/>
    </row>
    <row r="7" spans="4:7" x14ac:dyDescent="0.2">
      <c r="D7" s="262" t="s">
        <v>60</v>
      </c>
      <c r="E7" s="162">
        <v>33</v>
      </c>
      <c r="F7" s="162">
        <f>Biodiversidade!H30</f>
        <v>19</v>
      </c>
      <c r="G7" s="437"/>
    </row>
    <row r="8" spans="4:7" x14ac:dyDescent="0.2">
      <c r="D8" s="262" t="s">
        <v>61</v>
      </c>
      <c r="E8" s="162">
        <v>47</v>
      </c>
      <c r="F8" s="263">
        <f>'Gestão das águas'!G80</f>
        <v>45</v>
      </c>
      <c r="G8" s="437"/>
    </row>
    <row r="9" spans="4:7" x14ac:dyDescent="0.2">
      <c r="D9" s="262" t="s">
        <v>62</v>
      </c>
      <c r="E9" s="162">
        <v>17</v>
      </c>
      <c r="F9" s="162">
        <f>'Qualidade do ar'!E22</f>
        <v>17</v>
      </c>
      <c r="G9" s="437"/>
    </row>
    <row r="10" spans="4:7" x14ac:dyDescent="0.2">
      <c r="D10" s="262" t="s">
        <v>169</v>
      </c>
      <c r="E10" s="162">
        <v>12</v>
      </c>
      <c r="F10" s="162">
        <f>'Uso do Solo'!F21</f>
        <v>3</v>
      </c>
      <c r="G10" s="437"/>
    </row>
    <row r="11" spans="4:7" x14ac:dyDescent="0.2">
      <c r="D11" s="262" t="s">
        <v>63</v>
      </c>
      <c r="E11" s="162">
        <v>8</v>
      </c>
      <c r="F11" s="162">
        <f>'Arborização Urbana'!E13</f>
        <v>8</v>
      </c>
      <c r="G11" s="437"/>
    </row>
    <row r="12" spans="4:7" x14ac:dyDescent="0.2">
      <c r="D12" s="262" t="s">
        <v>160</v>
      </c>
      <c r="E12" s="162">
        <v>20</v>
      </c>
      <c r="F12" s="162">
        <f>'Esgoto Tratado'!H39</f>
        <v>19</v>
      </c>
      <c r="G12" s="437"/>
    </row>
    <row r="13" spans="4:7" x14ac:dyDescent="0.2">
      <c r="D13" s="262" t="s">
        <v>64</v>
      </c>
      <c r="E13" s="162">
        <v>37</v>
      </c>
      <c r="F13" s="162">
        <f>'Resíduos Sólidos'!H132</f>
        <v>37</v>
      </c>
      <c r="G13" s="438"/>
    </row>
    <row r="14" spans="4:7" ht="15" x14ac:dyDescent="0.25">
      <c r="D14" s="264" t="s">
        <v>174</v>
      </c>
      <c r="E14" s="265">
        <v>283</v>
      </c>
      <c r="F14" s="265">
        <f>SUM(F4:F13)</f>
        <v>222</v>
      </c>
      <c r="G14" s="266">
        <f>(F13*100)/E13</f>
        <v>100</v>
      </c>
    </row>
    <row r="18" spans="6:7" x14ac:dyDescent="0.2">
      <c r="F18" s="267"/>
    </row>
    <row r="21" spans="6:7" ht="15.75" x14ac:dyDescent="0.2">
      <c r="G21" s="240"/>
    </row>
  </sheetData>
  <sheetProtection selectLockedCells="1" selectUnlockedCells="1"/>
  <dataConsolidate/>
  <mergeCells count="1">
    <mergeCell ref="G3:G13"/>
  </mergeCells>
  <pageMargins left="0.511811024" right="0.511811024" top="0.78740157499999996" bottom="0.78740157499999996" header="0.31496062000000002" footer="0.31496062000000002"/>
  <pageSetup paperSize="9" orientation="portrait" verticalDpi="599"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
    <tabColor theme="6" tint="0.79998168889431442"/>
    <pageSetUpPr fitToPage="1"/>
  </sheetPr>
  <dimension ref="A1:J50"/>
  <sheetViews>
    <sheetView showGridLines="0" tabSelected="1" topLeftCell="A2" zoomScale="86" zoomScaleNormal="86" workbookViewId="0">
      <selection activeCell="C10" sqref="C10"/>
    </sheetView>
  </sheetViews>
  <sheetFormatPr defaultColWidth="14.42578125" defaultRowHeight="36.75" customHeight="1" x14ac:dyDescent="0.2"/>
  <cols>
    <col min="1" max="1" width="11.85546875" style="10" customWidth="1"/>
    <col min="2" max="2" width="78.140625" style="10" customWidth="1"/>
    <col min="3" max="3" width="24.42578125" style="36" customWidth="1"/>
    <col min="4" max="4" width="79.7109375" style="36" customWidth="1"/>
    <col min="5" max="5" width="8.140625" style="36" hidden="1" customWidth="1"/>
    <col min="6" max="6" width="7.42578125" style="36" hidden="1" customWidth="1"/>
    <col min="7" max="7" width="3.85546875" style="10" hidden="1" customWidth="1"/>
    <col min="8" max="8" width="11.28515625" style="10" customWidth="1"/>
    <col min="9" max="16384" width="14.42578125" style="10"/>
  </cols>
  <sheetData>
    <row r="1" spans="1:10" ht="135" customHeight="1" x14ac:dyDescent="0.2">
      <c r="A1" s="280" t="s">
        <v>412</v>
      </c>
      <c r="B1" s="281"/>
      <c r="C1" s="281"/>
      <c r="D1" s="282"/>
      <c r="E1" s="9"/>
      <c r="F1" s="9"/>
      <c r="G1" s="9"/>
    </row>
    <row r="2" spans="1:10" s="12" customFormat="1" ht="36.75" customHeight="1" x14ac:dyDescent="0.2">
      <c r="A2" s="279" t="s">
        <v>57</v>
      </c>
      <c r="B2" s="279"/>
      <c r="C2" s="279"/>
      <c r="D2" s="279"/>
      <c r="E2" s="9"/>
      <c r="F2" s="9"/>
      <c r="G2" s="9"/>
      <c r="H2" s="11"/>
      <c r="I2" s="11"/>
      <c r="J2" s="11"/>
    </row>
    <row r="3" spans="1:10" s="12" customFormat="1" ht="31.5" customHeight="1" x14ac:dyDescent="0.2">
      <c r="A3" s="13" t="s">
        <v>65</v>
      </c>
      <c r="B3" s="13" t="s">
        <v>90</v>
      </c>
      <c r="C3" s="115" t="s">
        <v>0</v>
      </c>
      <c r="D3" s="115" t="s">
        <v>401</v>
      </c>
      <c r="E3" s="15" t="s">
        <v>176</v>
      </c>
      <c r="F3" s="16" t="s">
        <v>177</v>
      </c>
      <c r="G3" s="11"/>
      <c r="H3" s="11"/>
      <c r="I3" s="11"/>
      <c r="J3" s="11"/>
    </row>
    <row r="4" spans="1:10" s="12" customFormat="1" ht="32.25" customHeight="1" x14ac:dyDescent="0.2">
      <c r="A4" s="17">
        <v>1</v>
      </c>
      <c r="B4" s="18" t="s">
        <v>181</v>
      </c>
      <c r="C4" s="116">
        <v>26355</v>
      </c>
      <c r="D4" s="37"/>
      <c r="E4" s="19">
        <f>COUNTIF(C4,"&gt;0")</f>
        <v>1</v>
      </c>
      <c r="F4" s="20">
        <v>1</v>
      </c>
      <c r="G4" s="11" t="s">
        <v>180</v>
      </c>
      <c r="H4" s="11"/>
      <c r="I4" s="11"/>
      <c r="J4" s="11"/>
    </row>
    <row r="5" spans="1:10" s="12" customFormat="1" ht="31.5" customHeight="1" x14ac:dyDescent="0.2">
      <c r="A5" s="17">
        <v>2</v>
      </c>
      <c r="B5" s="18" t="s">
        <v>182</v>
      </c>
      <c r="C5" s="116">
        <v>23465</v>
      </c>
      <c r="D5" s="37"/>
      <c r="E5" s="19">
        <f>COUNTIF(C5,"&gt;0")</f>
        <v>1</v>
      </c>
      <c r="F5" s="20">
        <v>1</v>
      </c>
      <c r="G5" s="11" t="s">
        <v>180</v>
      </c>
      <c r="H5" s="11"/>
      <c r="I5" s="11"/>
      <c r="J5" s="11"/>
    </row>
    <row r="6" spans="1:10" s="12" customFormat="1" ht="31.5" customHeight="1" x14ac:dyDescent="0.2">
      <c r="A6" s="17">
        <v>3</v>
      </c>
      <c r="B6" s="18" t="s">
        <v>183</v>
      </c>
      <c r="C6" s="116">
        <v>2890</v>
      </c>
      <c r="D6" s="37"/>
      <c r="E6" s="19">
        <f>COUNTIF(C6,"&gt;=0")</f>
        <v>1</v>
      </c>
      <c r="F6" s="20">
        <v>1</v>
      </c>
      <c r="G6" s="11" t="s">
        <v>248</v>
      </c>
      <c r="H6" s="11"/>
      <c r="I6" s="11"/>
      <c r="J6" s="11"/>
    </row>
    <row r="7" spans="1:10" s="12" customFormat="1" ht="31.5" customHeight="1" x14ac:dyDescent="0.2">
      <c r="A7" s="17">
        <v>4</v>
      </c>
      <c r="B7" s="21" t="s">
        <v>184</v>
      </c>
      <c r="C7" s="278">
        <v>3756150</v>
      </c>
      <c r="D7" s="37" t="s">
        <v>470</v>
      </c>
      <c r="E7" s="19">
        <f>COUNTIF(C7,"&gt;0")</f>
        <v>1</v>
      </c>
      <c r="F7" s="20">
        <v>1</v>
      </c>
      <c r="G7" s="11" t="s">
        <v>180</v>
      </c>
      <c r="H7" s="11"/>
      <c r="I7" s="11"/>
      <c r="J7" s="11"/>
    </row>
    <row r="8" spans="1:10" s="12" customFormat="1" ht="31.5" customHeight="1" x14ac:dyDescent="0.2">
      <c r="A8" s="17">
        <v>5</v>
      </c>
      <c r="B8" s="21" t="s">
        <v>185</v>
      </c>
      <c r="C8" s="278">
        <v>999119</v>
      </c>
      <c r="D8" s="37" t="s">
        <v>470</v>
      </c>
      <c r="E8" s="19">
        <f>COUNTIF(C8,"&gt;=0")</f>
        <v>1</v>
      </c>
      <c r="F8" s="20">
        <v>1</v>
      </c>
      <c r="G8" s="11" t="s">
        <v>248</v>
      </c>
      <c r="H8" s="11"/>
      <c r="I8" s="11"/>
      <c r="J8" s="11"/>
    </row>
    <row r="9" spans="1:10" s="12" customFormat="1" ht="31.5" customHeight="1" x14ac:dyDescent="0.2">
      <c r="A9" s="17">
        <v>6</v>
      </c>
      <c r="B9" s="22" t="s">
        <v>78</v>
      </c>
      <c r="C9" s="116">
        <v>105</v>
      </c>
      <c r="D9" s="37" t="s">
        <v>471</v>
      </c>
      <c r="E9" s="19">
        <f t="shared" ref="E9:E33" si="0">COUNTIF(C9,"&gt;=0")</f>
        <v>1</v>
      </c>
      <c r="F9" s="20">
        <v>1</v>
      </c>
      <c r="G9" s="11" t="s">
        <v>234</v>
      </c>
      <c r="H9" s="11"/>
      <c r="I9" s="11"/>
      <c r="J9" s="11"/>
    </row>
    <row r="10" spans="1:10" s="12" customFormat="1" ht="31.5" customHeight="1" x14ac:dyDescent="0.2">
      <c r="A10" s="17">
        <v>7</v>
      </c>
      <c r="B10" s="22" t="s">
        <v>79</v>
      </c>
      <c r="C10" s="116"/>
      <c r="D10" s="37" t="s">
        <v>471</v>
      </c>
      <c r="E10" s="19">
        <f t="shared" si="0"/>
        <v>0</v>
      </c>
      <c r="F10" s="20">
        <v>1</v>
      </c>
      <c r="G10" s="11" t="s">
        <v>234</v>
      </c>
      <c r="H10" s="11"/>
      <c r="I10" s="11"/>
      <c r="J10" s="11"/>
    </row>
    <row r="11" spans="1:10" s="12" customFormat="1" ht="31.5" customHeight="1" x14ac:dyDescent="0.2">
      <c r="A11" s="17">
        <v>8</v>
      </c>
      <c r="B11" s="22" t="s">
        <v>80</v>
      </c>
      <c r="C11" s="116"/>
      <c r="D11" s="37" t="s">
        <v>471</v>
      </c>
      <c r="E11" s="19">
        <f t="shared" si="0"/>
        <v>0</v>
      </c>
      <c r="F11" s="20">
        <v>1</v>
      </c>
      <c r="G11" s="11" t="s">
        <v>234</v>
      </c>
      <c r="H11" s="23"/>
      <c r="I11" s="23"/>
      <c r="J11" s="23"/>
    </row>
    <row r="12" spans="1:10" s="12" customFormat="1" ht="31.5" customHeight="1" x14ac:dyDescent="0.2">
      <c r="A12" s="17">
        <v>9</v>
      </c>
      <c r="B12" s="22" t="s">
        <v>81</v>
      </c>
      <c r="C12" s="116">
        <v>0</v>
      </c>
      <c r="D12" s="37" t="s">
        <v>471</v>
      </c>
      <c r="E12" s="19">
        <f t="shared" si="0"/>
        <v>1</v>
      </c>
      <c r="F12" s="20">
        <v>1</v>
      </c>
      <c r="G12" s="11" t="s">
        <v>234</v>
      </c>
      <c r="H12" s="23"/>
      <c r="I12" s="23"/>
      <c r="J12" s="23"/>
    </row>
    <row r="13" spans="1:10" s="26" customFormat="1" ht="31.5" customHeight="1" x14ac:dyDescent="0.2">
      <c r="A13" s="24">
        <v>10</v>
      </c>
      <c r="B13" s="22" t="s">
        <v>82</v>
      </c>
      <c r="C13" s="116">
        <v>23</v>
      </c>
      <c r="D13" s="37"/>
      <c r="E13" s="25">
        <f>COUNTIF(C13,"&gt;=0")</f>
        <v>1</v>
      </c>
      <c r="F13" s="20">
        <v>1</v>
      </c>
      <c r="G13" s="26" t="s">
        <v>234</v>
      </c>
      <c r="H13" s="27"/>
      <c r="I13" s="28"/>
      <c r="J13" s="28"/>
    </row>
    <row r="14" spans="1:10" s="12" customFormat="1" ht="31.5" customHeight="1" x14ac:dyDescent="0.2">
      <c r="A14" s="17">
        <v>11</v>
      </c>
      <c r="B14" s="22" t="s">
        <v>83</v>
      </c>
      <c r="C14" s="116">
        <v>4</v>
      </c>
      <c r="D14" s="37" t="s">
        <v>473</v>
      </c>
      <c r="E14" s="19">
        <f t="shared" si="0"/>
        <v>1</v>
      </c>
      <c r="F14" s="20">
        <v>1</v>
      </c>
      <c r="G14" s="11" t="s">
        <v>234</v>
      </c>
      <c r="H14" s="23"/>
      <c r="I14" s="23"/>
      <c r="J14" s="23"/>
    </row>
    <row r="15" spans="1:10" s="12" customFormat="1" ht="31.5" customHeight="1" x14ac:dyDescent="0.2">
      <c r="A15" s="17">
        <v>12</v>
      </c>
      <c r="B15" s="22" t="s">
        <v>8</v>
      </c>
      <c r="C15" s="116">
        <v>3</v>
      </c>
      <c r="D15" s="37"/>
      <c r="E15" s="19">
        <f>COUNTIF(C15,"&gt;=0")</f>
        <v>1</v>
      </c>
      <c r="F15" s="20">
        <v>1</v>
      </c>
      <c r="G15" s="11" t="s">
        <v>234</v>
      </c>
      <c r="H15" s="23"/>
      <c r="I15" s="23"/>
      <c r="J15" s="23"/>
    </row>
    <row r="16" spans="1:10" s="12" customFormat="1" ht="31.5" customHeight="1" x14ac:dyDescent="0.2">
      <c r="A16" s="17">
        <v>13</v>
      </c>
      <c r="B16" s="22" t="s">
        <v>168</v>
      </c>
      <c r="C16" s="117">
        <v>1.9</v>
      </c>
      <c r="D16" s="37" t="s">
        <v>472</v>
      </c>
      <c r="E16" s="19">
        <f>COUNTIF(C16,"&gt;0")</f>
        <v>1</v>
      </c>
      <c r="F16" s="20">
        <v>1</v>
      </c>
      <c r="G16" s="11" t="s">
        <v>180</v>
      </c>
      <c r="H16" s="23"/>
      <c r="I16" s="23"/>
      <c r="J16" s="23"/>
    </row>
    <row r="17" spans="1:10" s="12" customFormat="1" ht="31.5" customHeight="1" x14ac:dyDescent="0.2">
      <c r="A17" s="17">
        <v>14</v>
      </c>
      <c r="B17" s="22" t="s">
        <v>84</v>
      </c>
      <c r="C17" s="117">
        <v>24132.89</v>
      </c>
      <c r="D17" s="37"/>
      <c r="E17" s="19">
        <f>COUNTIF(C17,"&gt;0")</f>
        <v>1</v>
      </c>
      <c r="F17" s="20">
        <v>1</v>
      </c>
      <c r="G17" s="11" t="s">
        <v>180</v>
      </c>
      <c r="H17" s="23"/>
      <c r="I17" s="23"/>
      <c r="J17" s="23"/>
    </row>
    <row r="18" spans="1:10" s="12" customFormat="1" ht="31.5" customHeight="1" x14ac:dyDescent="0.2">
      <c r="A18" s="17">
        <v>15</v>
      </c>
      <c r="B18" s="18" t="s">
        <v>178</v>
      </c>
      <c r="C18" s="116">
        <v>9</v>
      </c>
      <c r="D18" s="37"/>
      <c r="E18" s="19">
        <f>COUNTIF(C18,"&gt;0")</f>
        <v>1</v>
      </c>
      <c r="F18" s="20">
        <v>1</v>
      </c>
      <c r="G18" s="11" t="s">
        <v>180</v>
      </c>
      <c r="H18" s="11"/>
      <c r="I18" s="11"/>
      <c r="J18" s="11"/>
    </row>
    <row r="19" spans="1:10" s="12" customFormat="1" ht="31.5" customHeight="1" x14ac:dyDescent="0.2">
      <c r="A19" s="17">
        <v>16</v>
      </c>
      <c r="B19" s="18" t="s">
        <v>179</v>
      </c>
      <c r="C19" s="116">
        <v>2</v>
      </c>
      <c r="D19" s="37"/>
      <c r="E19" s="19">
        <f t="shared" si="0"/>
        <v>1</v>
      </c>
      <c r="F19" s="20">
        <v>1</v>
      </c>
      <c r="G19" s="11" t="s">
        <v>234</v>
      </c>
      <c r="H19" s="11"/>
      <c r="I19" s="11"/>
      <c r="J19" s="11"/>
    </row>
    <row r="20" spans="1:10" s="12" customFormat="1" ht="31.5" customHeight="1" x14ac:dyDescent="0.2">
      <c r="A20" s="17">
        <v>17</v>
      </c>
      <c r="B20" s="22" t="s">
        <v>186</v>
      </c>
      <c r="C20" s="116">
        <v>4</v>
      </c>
      <c r="D20" s="37"/>
      <c r="E20" s="19">
        <f t="shared" si="0"/>
        <v>1</v>
      </c>
      <c r="F20" s="20">
        <v>1</v>
      </c>
      <c r="G20" s="11" t="s">
        <v>234</v>
      </c>
      <c r="H20" s="11"/>
      <c r="I20" s="11"/>
      <c r="J20" s="11"/>
    </row>
    <row r="21" spans="1:10" s="12" customFormat="1" ht="31.5" customHeight="1" x14ac:dyDescent="0.2">
      <c r="A21" s="17">
        <v>18</v>
      </c>
      <c r="B21" s="22" t="s">
        <v>85</v>
      </c>
      <c r="C21" s="116">
        <v>0</v>
      </c>
      <c r="D21" s="37"/>
      <c r="E21" s="19">
        <f t="shared" si="0"/>
        <v>1</v>
      </c>
      <c r="F21" s="20">
        <v>1</v>
      </c>
      <c r="G21" s="11" t="s">
        <v>234</v>
      </c>
      <c r="H21" s="11"/>
      <c r="I21" s="11"/>
      <c r="J21" s="11"/>
    </row>
    <row r="22" spans="1:10" s="12" customFormat="1" ht="31.5" customHeight="1" x14ac:dyDescent="0.2">
      <c r="A22" s="17">
        <v>19</v>
      </c>
      <c r="B22" s="22" t="s">
        <v>86</v>
      </c>
      <c r="C22" s="116">
        <v>0</v>
      </c>
      <c r="D22" s="37"/>
      <c r="E22" s="19">
        <f t="shared" si="0"/>
        <v>1</v>
      </c>
      <c r="F22" s="20">
        <v>1</v>
      </c>
      <c r="G22" s="11" t="s">
        <v>234</v>
      </c>
      <c r="H22" s="11"/>
      <c r="I22" s="11"/>
      <c r="J22" s="11"/>
    </row>
    <row r="23" spans="1:10" s="12" customFormat="1" ht="31.5" customHeight="1" x14ac:dyDescent="0.2">
      <c r="A23" s="17">
        <v>20</v>
      </c>
      <c r="B23" s="22" t="s">
        <v>87</v>
      </c>
      <c r="C23" s="116">
        <v>0</v>
      </c>
      <c r="D23" s="37"/>
      <c r="E23" s="19">
        <f t="shared" si="0"/>
        <v>1</v>
      </c>
      <c r="F23" s="20">
        <v>1</v>
      </c>
      <c r="G23" s="11" t="s">
        <v>234</v>
      </c>
      <c r="H23" s="11"/>
      <c r="I23" s="11"/>
      <c r="J23" s="11"/>
    </row>
    <row r="24" spans="1:10" s="12" customFormat="1" ht="31.5" customHeight="1" x14ac:dyDescent="0.2">
      <c r="A24" s="17">
        <v>21</v>
      </c>
      <c r="B24" s="22" t="s">
        <v>88</v>
      </c>
      <c r="C24" s="116">
        <v>2</v>
      </c>
      <c r="D24" s="37"/>
      <c r="E24" s="19">
        <f t="shared" si="0"/>
        <v>1</v>
      </c>
      <c r="F24" s="20">
        <v>1</v>
      </c>
      <c r="G24" s="11" t="s">
        <v>234</v>
      </c>
      <c r="H24" s="11"/>
      <c r="I24" s="11"/>
      <c r="J24" s="11"/>
    </row>
    <row r="25" spans="1:10" s="12" customFormat="1" ht="31.5" customHeight="1" x14ac:dyDescent="0.2">
      <c r="A25" s="17">
        <v>22</v>
      </c>
      <c r="B25" s="22" t="s">
        <v>187</v>
      </c>
      <c r="C25" s="116">
        <v>1982</v>
      </c>
      <c r="D25" s="37"/>
      <c r="E25" s="19">
        <f>COUNTIF(C25,"&gt;0")</f>
        <v>1</v>
      </c>
      <c r="F25" s="20">
        <v>1</v>
      </c>
      <c r="G25" s="11" t="s">
        <v>180</v>
      </c>
      <c r="H25" s="11"/>
      <c r="I25" s="11"/>
      <c r="J25" s="11"/>
    </row>
    <row r="26" spans="1:10" s="12" customFormat="1" ht="31.5" customHeight="1" x14ac:dyDescent="0.2">
      <c r="A26" s="17">
        <v>23</v>
      </c>
      <c r="B26" s="22" t="s">
        <v>188</v>
      </c>
      <c r="C26" s="116">
        <v>14</v>
      </c>
      <c r="D26" s="37"/>
      <c r="E26" s="19">
        <f>COUNTIF(C26,"&gt;0")</f>
        <v>1</v>
      </c>
      <c r="F26" s="20">
        <v>1</v>
      </c>
      <c r="G26" s="11" t="s">
        <v>180</v>
      </c>
      <c r="H26" s="11"/>
      <c r="I26" s="11"/>
      <c r="J26" s="11"/>
    </row>
    <row r="27" spans="1:10" s="12" customFormat="1" ht="31.5" customHeight="1" x14ac:dyDescent="0.2">
      <c r="A27" s="17">
        <v>24</v>
      </c>
      <c r="B27" s="22" t="s">
        <v>189</v>
      </c>
      <c r="C27" s="116">
        <v>688</v>
      </c>
      <c r="D27" s="37"/>
      <c r="E27" s="19">
        <f>COUNTIF(C27,"&gt;0")</f>
        <v>1</v>
      </c>
      <c r="F27" s="20">
        <v>1</v>
      </c>
      <c r="G27" s="11" t="s">
        <v>180</v>
      </c>
      <c r="H27" s="11"/>
      <c r="I27" s="11"/>
      <c r="J27" s="11"/>
    </row>
    <row r="28" spans="1:10" s="12" customFormat="1" ht="31.5" customHeight="1" x14ac:dyDescent="0.2">
      <c r="A28" s="17">
        <v>25</v>
      </c>
      <c r="B28" s="22" t="s">
        <v>89</v>
      </c>
      <c r="C28" s="116">
        <v>5750</v>
      </c>
      <c r="D28" s="37"/>
      <c r="E28" s="19">
        <f>COUNTIF(C28,"&gt;0")</f>
        <v>1</v>
      </c>
      <c r="F28" s="20">
        <v>1</v>
      </c>
      <c r="G28" s="11" t="s">
        <v>180</v>
      </c>
      <c r="H28" s="11"/>
      <c r="I28" s="11"/>
      <c r="J28" s="11"/>
    </row>
    <row r="29" spans="1:10" s="12" customFormat="1" ht="31.5" customHeight="1" x14ac:dyDescent="0.2">
      <c r="A29" s="17">
        <v>26</v>
      </c>
      <c r="B29" s="22" t="s">
        <v>457</v>
      </c>
      <c r="C29" s="117">
        <v>160</v>
      </c>
      <c r="D29" s="37"/>
      <c r="E29" s="19">
        <f>COUNTIF(C29,"&gt;0")</f>
        <v>1</v>
      </c>
      <c r="F29" s="20">
        <v>1</v>
      </c>
      <c r="G29" s="11" t="s">
        <v>180</v>
      </c>
      <c r="H29" s="11"/>
      <c r="I29" s="11"/>
      <c r="J29" s="11"/>
    </row>
    <row r="30" spans="1:10" s="12" customFormat="1" ht="31.5" customHeight="1" x14ac:dyDescent="0.2">
      <c r="A30" s="17">
        <v>27</v>
      </c>
      <c r="B30" s="22" t="s">
        <v>458</v>
      </c>
      <c r="C30" s="117">
        <v>2</v>
      </c>
      <c r="D30" s="37"/>
      <c r="E30" s="19">
        <f t="shared" si="0"/>
        <v>1</v>
      </c>
      <c r="F30" s="20">
        <v>1</v>
      </c>
      <c r="G30" s="11" t="s">
        <v>234</v>
      </c>
      <c r="H30" s="11"/>
      <c r="I30" s="11"/>
      <c r="J30" s="11"/>
    </row>
    <row r="31" spans="1:10" s="12" customFormat="1" ht="31.5" customHeight="1" x14ac:dyDescent="0.2">
      <c r="A31" s="17">
        <v>28</v>
      </c>
      <c r="B31" s="22" t="s">
        <v>459</v>
      </c>
      <c r="C31" s="117"/>
      <c r="D31" s="37"/>
      <c r="E31" s="19">
        <f t="shared" si="0"/>
        <v>0</v>
      </c>
      <c r="F31" s="20">
        <v>1</v>
      </c>
      <c r="G31" s="11" t="s">
        <v>234</v>
      </c>
      <c r="H31" s="11"/>
      <c r="I31" s="11"/>
      <c r="J31" s="11"/>
    </row>
    <row r="32" spans="1:10" s="12" customFormat="1" ht="31.5" customHeight="1" x14ac:dyDescent="0.2">
      <c r="A32" s="17">
        <v>29</v>
      </c>
      <c r="B32" s="22" t="s">
        <v>460</v>
      </c>
      <c r="C32" s="117"/>
      <c r="D32" s="37"/>
      <c r="E32" s="19">
        <f t="shared" si="0"/>
        <v>0</v>
      </c>
      <c r="F32" s="20">
        <v>1</v>
      </c>
      <c r="G32" s="11" t="s">
        <v>234</v>
      </c>
      <c r="H32" s="11"/>
      <c r="I32" s="11"/>
      <c r="J32" s="11"/>
    </row>
    <row r="33" spans="1:10" s="12" customFormat="1" ht="31.5" customHeight="1" x14ac:dyDescent="0.2">
      <c r="A33" s="17">
        <v>30</v>
      </c>
      <c r="B33" s="22" t="s">
        <v>461</v>
      </c>
      <c r="C33" s="117"/>
      <c r="D33" s="37"/>
      <c r="E33" s="19">
        <f t="shared" si="0"/>
        <v>0</v>
      </c>
      <c r="F33" s="20">
        <v>1</v>
      </c>
      <c r="G33" s="11" t="s">
        <v>234</v>
      </c>
      <c r="H33" s="11"/>
      <c r="I33" s="11"/>
      <c r="J33" s="11"/>
    </row>
    <row r="34" spans="1:10" s="31" customFormat="1" ht="62.25" hidden="1" customHeight="1" x14ac:dyDescent="0.2">
      <c r="A34" s="29"/>
      <c r="B34" s="29"/>
      <c r="C34" s="29"/>
      <c r="D34" s="30"/>
      <c r="E34" s="30">
        <f>SUM(E4:E33)</f>
        <v>25</v>
      </c>
      <c r="F34" s="30">
        <f>SUM(F4:F33)</f>
        <v>30</v>
      </c>
      <c r="G34" s="29"/>
      <c r="H34" s="29"/>
      <c r="I34" s="29"/>
      <c r="J34" s="29"/>
    </row>
    <row r="35" spans="1:10" ht="36.75" customHeight="1" x14ac:dyDescent="0.25">
      <c r="A35" s="32"/>
      <c r="B35" s="32"/>
      <c r="C35" s="33"/>
      <c r="D35" s="33"/>
      <c r="E35" s="33"/>
      <c r="F35" s="34"/>
      <c r="G35" s="32"/>
      <c r="H35" s="32"/>
      <c r="I35" s="32"/>
      <c r="J35" s="32"/>
    </row>
    <row r="36" spans="1:10" ht="36.75" customHeight="1" x14ac:dyDescent="0.25">
      <c r="A36" s="32"/>
      <c r="B36" s="32"/>
      <c r="C36" s="33"/>
      <c r="D36" s="33"/>
      <c r="E36" s="33"/>
      <c r="F36" s="34"/>
      <c r="G36" s="32"/>
      <c r="H36" s="32"/>
      <c r="I36" s="32"/>
      <c r="J36" s="32"/>
    </row>
    <row r="37" spans="1:10" ht="36.75" customHeight="1" x14ac:dyDescent="0.25">
      <c r="A37" s="32"/>
      <c r="B37" s="32"/>
      <c r="C37" s="33"/>
      <c r="D37" s="33"/>
      <c r="E37" s="33"/>
      <c r="F37" s="34"/>
      <c r="G37" s="32"/>
      <c r="H37" s="32"/>
      <c r="I37" s="32"/>
      <c r="J37" s="32"/>
    </row>
    <row r="38" spans="1:10" ht="36.75" customHeight="1" x14ac:dyDescent="0.2">
      <c r="A38" s="32"/>
      <c r="B38" s="32"/>
      <c r="C38" s="33"/>
      <c r="D38" s="33"/>
      <c r="E38" s="33"/>
      <c r="F38" s="35"/>
      <c r="G38" s="32"/>
      <c r="H38" s="32"/>
      <c r="I38" s="32"/>
      <c r="J38" s="32"/>
    </row>
    <row r="39" spans="1:10" ht="36.75" customHeight="1" x14ac:dyDescent="0.2">
      <c r="A39" s="32"/>
      <c r="B39" s="32"/>
      <c r="C39" s="33"/>
      <c r="D39" s="33"/>
      <c r="E39" s="33"/>
      <c r="F39" s="35"/>
      <c r="G39" s="32"/>
      <c r="H39" s="32"/>
      <c r="I39" s="32"/>
      <c r="J39" s="32"/>
    </row>
    <row r="40" spans="1:10" ht="36.75" customHeight="1" x14ac:dyDescent="0.2">
      <c r="A40" s="32"/>
      <c r="B40" s="32"/>
      <c r="C40" s="33"/>
      <c r="D40" s="33"/>
      <c r="E40" s="33"/>
      <c r="F40" s="35"/>
      <c r="G40" s="32"/>
      <c r="H40" s="32"/>
      <c r="I40" s="32"/>
      <c r="J40" s="32"/>
    </row>
    <row r="41" spans="1:10" ht="36.75" customHeight="1" x14ac:dyDescent="0.2">
      <c r="A41" s="32"/>
      <c r="B41" s="32"/>
      <c r="C41" s="33"/>
      <c r="D41" s="33"/>
      <c r="E41" s="33"/>
      <c r="F41" s="35"/>
      <c r="G41" s="32"/>
      <c r="H41" s="32"/>
      <c r="I41" s="32"/>
      <c r="J41" s="32"/>
    </row>
    <row r="42" spans="1:10" ht="36.75" customHeight="1" x14ac:dyDescent="0.2">
      <c r="A42" s="32"/>
      <c r="B42" s="32"/>
      <c r="C42" s="33"/>
      <c r="D42" s="33"/>
      <c r="E42" s="33"/>
      <c r="F42" s="33"/>
      <c r="G42" s="32"/>
      <c r="H42" s="32"/>
      <c r="I42" s="32"/>
      <c r="J42" s="32"/>
    </row>
    <row r="43" spans="1:10" ht="36.75" customHeight="1" x14ac:dyDescent="0.2">
      <c r="A43" s="32"/>
      <c r="B43" s="32"/>
      <c r="C43" s="33"/>
      <c r="D43" s="33"/>
      <c r="E43" s="33"/>
      <c r="F43" s="33"/>
      <c r="G43" s="32"/>
      <c r="H43" s="32"/>
      <c r="I43" s="32"/>
      <c r="J43" s="32"/>
    </row>
    <row r="44" spans="1:10" ht="36.75" customHeight="1" x14ac:dyDescent="0.2">
      <c r="A44" s="32"/>
      <c r="B44" s="32"/>
      <c r="C44" s="33"/>
      <c r="D44" s="33"/>
      <c r="E44" s="33"/>
      <c r="F44" s="33"/>
      <c r="G44" s="32"/>
      <c r="H44" s="32"/>
      <c r="I44" s="32"/>
      <c r="J44" s="32"/>
    </row>
    <row r="45" spans="1:10" ht="36.75" customHeight="1" x14ac:dyDescent="0.2">
      <c r="A45" s="32"/>
      <c r="B45" s="32"/>
      <c r="C45" s="33"/>
      <c r="D45" s="33"/>
      <c r="E45" s="33"/>
      <c r="F45" s="33"/>
      <c r="G45" s="32"/>
      <c r="H45" s="32"/>
      <c r="I45" s="32"/>
      <c r="J45" s="32"/>
    </row>
    <row r="46" spans="1:10" ht="36.75" customHeight="1" x14ac:dyDescent="0.2">
      <c r="A46" s="32"/>
      <c r="B46" s="32"/>
      <c r="C46" s="33"/>
      <c r="D46" s="33"/>
      <c r="E46" s="33"/>
      <c r="F46" s="33"/>
      <c r="G46" s="32"/>
      <c r="H46" s="32"/>
      <c r="I46" s="32"/>
      <c r="J46" s="32"/>
    </row>
    <row r="47" spans="1:10" ht="36.75" customHeight="1" x14ac:dyDescent="0.2">
      <c r="A47" s="32"/>
      <c r="B47" s="32"/>
      <c r="C47" s="33"/>
      <c r="D47" s="33"/>
      <c r="E47" s="33"/>
      <c r="F47" s="33"/>
      <c r="G47" s="32"/>
      <c r="H47" s="32"/>
      <c r="I47" s="32"/>
      <c r="J47" s="32"/>
    </row>
    <row r="48" spans="1:10" ht="36.75" customHeight="1" x14ac:dyDescent="0.2">
      <c r="A48" s="32"/>
      <c r="B48" s="32"/>
      <c r="C48" s="33"/>
      <c r="D48" s="33"/>
      <c r="E48" s="33"/>
      <c r="F48" s="33"/>
      <c r="G48" s="32"/>
      <c r="H48" s="32"/>
      <c r="I48" s="32"/>
      <c r="J48" s="32"/>
    </row>
    <row r="49" spans="1:10" ht="36.75" customHeight="1" x14ac:dyDescent="0.2">
      <c r="A49" s="32"/>
      <c r="B49" s="32"/>
      <c r="C49" s="33"/>
      <c r="D49" s="33"/>
      <c r="E49" s="33"/>
      <c r="F49" s="33"/>
      <c r="G49" s="32"/>
      <c r="H49" s="32"/>
      <c r="I49" s="32"/>
      <c r="J49" s="32"/>
    </row>
    <row r="50" spans="1:10" ht="36.75" customHeight="1" x14ac:dyDescent="0.2">
      <c r="A50" s="32"/>
      <c r="B50" s="32"/>
      <c r="C50" s="33"/>
      <c r="D50" s="33"/>
      <c r="E50" s="33"/>
      <c r="F50" s="33"/>
      <c r="G50" s="32"/>
      <c r="H50" s="32"/>
      <c r="I50" s="32"/>
      <c r="J50" s="32"/>
    </row>
  </sheetData>
  <sheetProtection password="B6E1" sheet="1" objects="1" scenarios="1" formatRows="0" selectLockedCells="1"/>
  <dataConsolidate function="count">
    <dataRefs count="1">
      <dataRef ref="C4" sheet="Município Sustentável"/>
    </dataRefs>
  </dataConsolidate>
  <mergeCells count="2">
    <mergeCell ref="A2:D2"/>
    <mergeCell ref="A1:D1"/>
  </mergeCells>
  <dataValidations count="3">
    <dataValidation operator="greaterThanOrEqual" allowBlank="1" showInputMessage="1" showErrorMessage="1" sqref="D4:D33"/>
    <dataValidation type="whole" operator="greaterThanOrEqual" allowBlank="1" showErrorMessage="1" errorTitle="Conteúdo Inválido" error="DIGITE APENAS NÚMEROS_x000a__x000a_LEIA ATENTAMENTE A ABA &quot;INSTRUÇÕES&quot; NO RODAPÉ DA PLANILHA (PRIMEIRA ABA)" sqref="C4:C6 C9:C15 C18:C28">
      <formula1>0</formula1>
    </dataValidation>
    <dataValidation type="decimal" operator="greaterThanOrEqual" allowBlank="1" showErrorMessage="1" errorTitle="Conteúdo Inválido" error="DIGITE APENAS NÚMEROS_x000a__x000a_LEIA ATENTAMENTE A ABA &quot;INSTRUÇÕES&quot; NO RODAPÉ DA PLANILHA (PRIMEIRA ABA)" sqref="C7:C8 C16:C17 C29:C33">
      <formula1>0</formula1>
    </dataValidation>
  </dataValidations>
  <pageMargins left="0.511811024" right="0.511811024" top="0.78740157499999996" bottom="0.78740157499999996" header="0.31496062000000002" footer="0.31496062000000002"/>
  <pageSetup paperSize="9" scale="94" orientation="landscape"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
    <tabColor theme="4" tint="0.79998168889431442"/>
  </sheetPr>
  <dimension ref="A1:N43"/>
  <sheetViews>
    <sheetView topLeftCell="A5" zoomScale="70" zoomScaleNormal="70" workbookViewId="0">
      <selection activeCell="C5" sqref="C5:H5"/>
    </sheetView>
  </sheetViews>
  <sheetFormatPr defaultColWidth="14.42578125" defaultRowHeight="15.75" customHeight="1" x14ac:dyDescent="0.2"/>
  <cols>
    <col min="1" max="1" width="14.42578125" style="68"/>
    <col min="2" max="2" width="85.42578125" style="68" bestFit="1" customWidth="1"/>
    <col min="3" max="3" width="17.140625" style="68" customWidth="1"/>
    <col min="4" max="8" width="14.28515625" style="68" customWidth="1"/>
    <col min="9" max="9" width="51" style="68" customWidth="1"/>
    <col min="10" max="10" width="7.85546875" style="68" hidden="1" customWidth="1"/>
    <col min="11" max="11" width="9.28515625" style="68" hidden="1" customWidth="1"/>
    <col min="12" max="13" width="3.85546875" style="68" hidden="1" customWidth="1"/>
    <col min="14" max="14" width="23.5703125" style="68" hidden="1" customWidth="1"/>
    <col min="15" max="17" width="14.42578125" style="68"/>
    <col min="18" max="18" width="0" style="68" hidden="1" customWidth="1"/>
    <col min="19" max="16384" width="14.42578125" style="68"/>
  </cols>
  <sheetData>
    <row r="1" spans="1:14" s="47" customFormat="1" ht="33" hidden="1" customHeight="1" x14ac:dyDescent="0.2">
      <c r="A1" s="286" t="s">
        <v>399</v>
      </c>
      <c r="B1" s="286"/>
      <c r="C1" s="286"/>
      <c r="D1" s="286"/>
      <c r="E1" s="286"/>
      <c r="F1" s="286"/>
      <c r="G1" s="286"/>
      <c r="H1" s="286"/>
      <c r="I1" s="122"/>
    </row>
    <row r="2" spans="1:14" s="47" customFormat="1" ht="120" customHeight="1" x14ac:dyDescent="0.2">
      <c r="A2" s="284" t="s">
        <v>408</v>
      </c>
      <c r="B2" s="285"/>
      <c r="C2" s="285"/>
      <c r="D2" s="285"/>
      <c r="E2" s="285"/>
      <c r="F2" s="285"/>
      <c r="G2" s="285"/>
      <c r="H2" s="285"/>
      <c r="I2" s="285"/>
    </row>
    <row r="3" spans="1:14" s="50" customFormat="1" ht="37.5" customHeight="1" x14ac:dyDescent="0.2">
      <c r="A3" s="283" t="s">
        <v>58</v>
      </c>
      <c r="B3" s="283"/>
      <c r="C3" s="283"/>
      <c r="D3" s="283"/>
      <c r="E3" s="283"/>
      <c r="F3" s="283"/>
      <c r="G3" s="283"/>
      <c r="H3" s="283"/>
      <c r="I3" s="283"/>
      <c r="J3" s="48"/>
      <c r="K3" s="48"/>
      <c r="L3" s="49"/>
      <c r="M3" s="49"/>
    </row>
    <row r="4" spans="1:14" s="50" customFormat="1" ht="37.5" customHeight="1" x14ac:dyDescent="0.2">
      <c r="A4" s="124" t="s">
        <v>65</v>
      </c>
      <c r="B4" s="124" t="s">
        <v>90</v>
      </c>
      <c r="C4" s="288" t="s">
        <v>91</v>
      </c>
      <c r="D4" s="288"/>
      <c r="E4" s="288"/>
      <c r="F4" s="288"/>
      <c r="G4" s="288"/>
      <c r="H4" s="288"/>
      <c r="I4" s="124" t="s">
        <v>401</v>
      </c>
      <c r="J4" s="51" t="s">
        <v>176</v>
      </c>
      <c r="K4" s="52" t="s">
        <v>177</v>
      </c>
      <c r="L4" s="49"/>
      <c r="M4" s="49"/>
    </row>
    <row r="5" spans="1:14" s="50" customFormat="1" ht="37.5" customHeight="1" x14ac:dyDescent="0.2">
      <c r="A5" s="53">
        <v>31</v>
      </c>
      <c r="B5" s="44" t="s">
        <v>190</v>
      </c>
      <c r="C5" s="290">
        <v>5</v>
      </c>
      <c r="D5" s="291"/>
      <c r="E5" s="291"/>
      <c r="F5" s="291"/>
      <c r="G5" s="291"/>
      <c r="H5" s="292"/>
      <c r="I5" s="70"/>
      <c r="J5" s="54">
        <f>COUNTIF(C5,"&gt;=0")</f>
        <v>1</v>
      </c>
      <c r="K5" s="52">
        <v>1</v>
      </c>
      <c r="L5" s="55" t="s">
        <v>248</v>
      </c>
      <c r="M5" s="55"/>
    </row>
    <row r="6" spans="1:14" s="50" customFormat="1" ht="37.5" customHeight="1" x14ac:dyDescent="0.2">
      <c r="A6" s="53">
        <v>32</v>
      </c>
      <c r="B6" s="44" t="s">
        <v>191</v>
      </c>
      <c r="C6" s="289">
        <v>1</v>
      </c>
      <c r="D6" s="289"/>
      <c r="E6" s="289"/>
      <c r="F6" s="289"/>
      <c r="G6" s="289"/>
      <c r="H6" s="289"/>
      <c r="I6" s="70"/>
      <c r="J6" s="54">
        <f>COUNTIF(C6,"&gt;=0")</f>
        <v>1</v>
      </c>
      <c r="K6" s="52">
        <v>1</v>
      </c>
      <c r="L6" s="55" t="s">
        <v>248</v>
      </c>
      <c r="M6" s="55"/>
    </row>
    <row r="7" spans="1:14" s="50" customFormat="1" ht="37.5" customHeight="1" x14ac:dyDescent="0.2">
      <c r="A7" s="53">
        <v>33</v>
      </c>
      <c r="B7" s="44" t="s">
        <v>192</v>
      </c>
      <c r="C7" s="289">
        <v>54</v>
      </c>
      <c r="D7" s="289"/>
      <c r="E7" s="289"/>
      <c r="F7" s="289"/>
      <c r="G7" s="289"/>
      <c r="H7" s="289"/>
      <c r="I7" s="70"/>
      <c r="J7" s="54">
        <f>COUNTIF(C7,"&gt;=0")</f>
        <v>1</v>
      </c>
      <c r="K7" s="52">
        <v>1</v>
      </c>
      <c r="L7" s="55" t="s">
        <v>248</v>
      </c>
      <c r="M7" s="55"/>
    </row>
    <row r="8" spans="1:14" s="50" customFormat="1" ht="37.5" customHeight="1" x14ac:dyDescent="0.2">
      <c r="A8" s="53">
        <v>34</v>
      </c>
      <c r="B8" s="56" t="s">
        <v>263</v>
      </c>
      <c r="C8" s="71" t="s">
        <v>228</v>
      </c>
      <c r="D8" s="293"/>
      <c r="E8" s="293"/>
      <c r="F8" s="293"/>
      <c r="G8" s="293"/>
      <c r="H8" s="293"/>
      <c r="I8" s="70"/>
      <c r="J8" s="54">
        <f>IF(OR(C8="Selecione SIM ou NÃO",C8=""),0,1)</f>
        <v>1</v>
      </c>
      <c r="K8" s="52">
        <v>1</v>
      </c>
      <c r="L8" s="55"/>
      <c r="M8" s="55"/>
    </row>
    <row r="9" spans="1:14" s="50" customFormat="1" ht="37.5" customHeight="1" x14ac:dyDescent="0.2">
      <c r="A9" s="53">
        <v>35</v>
      </c>
      <c r="B9" s="56" t="s">
        <v>1</v>
      </c>
      <c r="C9" s="289">
        <v>53</v>
      </c>
      <c r="D9" s="289"/>
      <c r="E9" s="289"/>
      <c r="F9" s="289"/>
      <c r="G9" s="289"/>
      <c r="H9" s="289"/>
      <c r="I9" s="70" t="s">
        <v>474</v>
      </c>
      <c r="J9" s="54">
        <f>COUNTIF(C9,"&gt;=0")</f>
        <v>1</v>
      </c>
      <c r="K9" s="52">
        <v>1</v>
      </c>
      <c r="L9" s="55" t="s">
        <v>248</v>
      </c>
      <c r="M9" s="55"/>
      <c r="N9" s="50" t="s">
        <v>403</v>
      </c>
    </row>
    <row r="10" spans="1:14" s="50" customFormat="1" ht="37.5" customHeight="1" x14ac:dyDescent="0.2">
      <c r="A10" s="53">
        <v>36</v>
      </c>
      <c r="B10" s="56" t="s">
        <v>195</v>
      </c>
      <c r="C10" s="289">
        <v>1</v>
      </c>
      <c r="D10" s="289"/>
      <c r="E10" s="289"/>
      <c r="F10" s="289"/>
      <c r="G10" s="289"/>
      <c r="H10" s="289"/>
      <c r="I10" s="70"/>
      <c r="J10" s="54">
        <f>COUNTIF(C10,"&gt;=0")</f>
        <v>1</v>
      </c>
      <c r="K10" s="52">
        <v>1</v>
      </c>
      <c r="L10" s="55" t="s">
        <v>248</v>
      </c>
      <c r="M10" s="55"/>
    </row>
    <row r="11" spans="1:14" s="50" customFormat="1" ht="37.5" customHeight="1" x14ac:dyDescent="0.2">
      <c r="A11" s="53">
        <v>37</v>
      </c>
      <c r="B11" s="56" t="s">
        <v>196</v>
      </c>
      <c r="C11" s="289">
        <v>0</v>
      </c>
      <c r="D11" s="289"/>
      <c r="E11" s="289"/>
      <c r="F11" s="289"/>
      <c r="G11" s="289"/>
      <c r="H11" s="289"/>
      <c r="I11" s="70"/>
      <c r="J11" s="54">
        <f>COUNTIF(C11,"&gt;=0")</f>
        <v>1</v>
      </c>
      <c r="K11" s="52">
        <v>1</v>
      </c>
      <c r="L11" s="55" t="s">
        <v>248</v>
      </c>
      <c r="M11" s="55"/>
    </row>
    <row r="12" spans="1:14" s="61" customFormat="1" ht="37.5" customHeight="1" x14ac:dyDescent="0.2">
      <c r="A12" s="288" t="s">
        <v>107</v>
      </c>
      <c r="B12" s="288"/>
      <c r="C12" s="57" t="s">
        <v>2</v>
      </c>
      <c r="D12" s="57" t="s">
        <v>3</v>
      </c>
      <c r="E12" s="57" t="s">
        <v>4</v>
      </c>
      <c r="F12" s="57" t="s">
        <v>5</v>
      </c>
      <c r="G12" s="57" t="s">
        <v>6</v>
      </c>
      <c r="H12" s="57" t="s">
        <v>7</v>
      </c>
      <c r="I12" s="124" t="s">
        <v>401</v>
      </c>
      <c r="J12" s="58"/>
      <c r="K12" s="59"/>
      <c r="L12" s="60"/>
      <c r="M12" s="60"/>
    </row>
    <row r="13" spans="1:14" s="50" customFormat="1" ht="37.5" customHeight="1" x14ac:dyDescent="0.2">
      <c r="A13" s="62">
        <v>38</v>
      </c>
      <c r="B13" s="56" t="s">
        <v>194</v>
      </c>
      <c r="C13" s="121">
        <v>52</v>
      </c>
      <c r="D13" s="121">
        <v>52</v>
      </c>
      <c r="E13" s="121">
        <v>0</v>
      </c>
      <c r="F13" s="121">
        <v>0</v>
      </c>
      <c r="G13" s="121">
        <v>0</v>
      </c>
      <c r="H13" s="121">
        <v>0</v>
      </c>
      <c r="I13" s="70"/>
      <c r="J13" s="54">
        <f t="shared" ref="J13:J22" si="0">COUNTIF(C13:H13,"&gt;=0")</f>
        <v>6</v>
      </c>
      <c r="K13" s="52">
        <v>6</v>
      </c>
      <c r="L13" s="55" t="s">
        <v>248</v>
      </c>
      <c r="M13" s="55" t="s">
        <v>248</v>
      </c>
    </row>
    <row r="14" spans="1:14" s="50" customFormat="1" ht="37.5" customHeight="1" x14ac:dyDescent="0.2">
      <c r="A14" s="53">
        <v>39</v>
      </c>
      <c r="B14" s="56" t="s">
        <v>197</v>
      </c>
      <c r="C14" s="121"/>
      <c r="D14" s="121"/>
      <c r="E14" s="121"/>
      <c r="F14" s="121"/>
      <c r="G14" s="121"/>
      <c r="H14" s="121"/>
      <c r="I14" s="70"/>
      <c r="J14" s="54">
        <f t="shared" si="0"/>
        <v>0</v>
      </c>
      <c r="K14" s="52">
        <v>6</v>
      </c>
      <c r="L14" s="55" t="s">
        <v>248</v>
      </c>
      <c r="M14" s="55" t="s">
        <v>248</v>
      </c>
    </row>
    <row r="15" spans="1:14" s="50" customFormat="1" ht="37.5" customHeight="1" x14ac:dyDescent="0.2">
      <c r="A15" s="53">
        <v>40</v>
      </c>
      <c r="B15" s="63" t="s">
        <v>98</v>
      </c>
      <c r="C15" s="121">
        <v>5</v>
      </c>
      <c r="D15" s="121">
        <v>5</v>
      </c>
      <c r="E15" s="121">
        <v>0</v>
      </c>
      <c r="F15" s="121">
        <v>0</v>
      </c>
      <c r="G15" s="121">
        <v>0</v>
      </c>
      <c r="H15" s="121">
        <v>0</v>
      </c>
      <c r="I15" s="70"/>
      <c r="J15" s="54">
        <f t="shared" si="0"/>
        <v>6</v>
      </c>
      <c r="K15" s="52">
        <v>6</v>
      </c>
      <c r="L15" s="55" t="s">
        <v>248</v>
      </c>
      <c r="M15" s="55" t="s">
        <v>248</v>
      </c>
    </row>
    <row r="16" spans="1:14" s="50" customFormat="1" ht="37.5" customHeight="1" x14ac:dyDescent="0.2">
      <c r="A16" s="53">
        <v>41</v>
      </c>
      <c r="B16" s="63" t="s">
        <v>94</v>
      </c>
      <c r="C16" s="121">
        <v>0</v>
      </c>
      <c r="D16" s="121">
        <v>0</v>
      </c>
      <c r="E16" s="121">
        <v>0</v>
      </c>
      <c r="F16" s="121">
        <v>0</v>
      </c>
      <c r="G16" s="121">
        <v>0</v>
      </c>
      <c r="H16" s="121">
        <v>0</v>
      </c>
      <c r="I16" s="70"/>
      <c r="J16" s="54">
        <f t="shared" si="0"/>
        <v>6</v>
      </c>
      <c r="K16" s="52">
        <v>6</v>
      </c>
      <c r="L16" s="55" t="s">
        <v>248</v>
      </c>
      <c r="M16" s="55" t="s">
        <v>248</v>
      </c>
    </row>
    <row r="17" spans="1:13" s="50" customFormat="1" ht="37.5" customHeight="1" x14ac:dyDescent="0.2">
      <c r="A17" s="62">
        <v>42</v>
      </c>
      <c r="B17" s="44" t="s">
        <v>161</v>
      </c>
      <c r="C17" s="289">
        <v>0</v>
      </c>
      <c r="D17" s="289"/>
      <c r="E17" s="289"/>
      <c r="F17" s="289"/>
      <c r="G17" s="289"/>
      <c r="H17" s="289"/>
      <c r="I17" s="70"/>
      <c r="J17" s="54">
        <f>COUNTIF(C17,"&gt;=0")</f>
        <v>1</v>
      </c>
      <c r="K17" s="64">
        <v>1</v>
      </c>
      <c r="L17" s="55" t="s">
        <v>248</v>
      </c>
      <c r="M17" s="55" t="s">
        <v>248</v>
      </c>
    </row>
    <row r="18" spans="1:13" s="50" customFormat="1" ht="37.5" customHeight="1" x14ac:dyDescent="0.2">
      <c r="A18" s="53">
        <v>43</v>
      </c>
      <c r="B18" s="44" t="s">
        <v>193</v>
      </c>
      <c r="C18" s="121"/>
      <c r="D18" s="121"/>
      <c r="E18" s="121"/>
      <c r="F18" s="121"/>
      <c r="G18" s="121"/>
      <c r="H18" s="121"/>
      <c r="I18" s="70"/>
      <c r="J18" s="54">
        <f t="shared" si="0"/>
        <v>0</v>
      </c>
      <c r="K18" s="52">
        <v>6</v>
      </c>
      <c r="L18" s="55" t="s">
        <v>248</v>
      </c>
      <c r="M18" s="55" t="s">
        <v>248</v>
      </c>
    </row>
    <row r="19" spans="1:13" s="50" customFormat="1" ht="37.5" customHeight="1" x14ac:dyDescent="0.2">
      <c r="A19" s="53">
        <v>44</v>
      </c>
      <c r="B19" s="44" t="s">
        <v>92</v>
      </c>
      <c r="C19" s="121"/>
      <c r="D19" s="121"/>
      <c r="E19" s="121"/>
      <c r="F19" s="121"/>
      <c r="G19" s="121"/>
      <c r="H19" s="121"/>
      <c r="I19" s="70"/>
      <c r="J19" s="54">
        <f t="shared" si="0"/>
        <v>0</v>
      </c>
      <c r="K19" s="52">
        <v>6</v>
      </c>
      <c r="L19" s="55" t="s">
        <v>248</v>
      </c>
      <c r="M19" s="55" t="s">
        <v>248</v>
      </c>
    </row>
    <row r="20" spans="1:13" s="50" customFormat="1" ht="37.5" customHeight="1" x14ac:dyDescent="0.2">
      <c r="A20" s="53">
        <v>45</v>
      </c>
      <c r="B20" s="44" t="s">
        <v>93</v>
      </c>
      <c r="C20" s="121"/>
      <c r="D20" s="121"/>
      <c r="E20" s="121"/>
      <c r="F20" s="121"/>
      <c r="G20" s="121"/>
      <c r="H20" s="121"/>
      <c r="I20" s="70"/>
      <c r="J20" s="54">
        <f t="shared" si="0"/>
        <v>0</v>
      </c>
      <c r="K20" s="52">
        <v>6</v>
      </c>
      <c r="L20" s="55" t="s">
        <v>248</v>
      </c>
      <c r="M20" s="55" t="s">
        <v>248</v>
      </c>
    </row>
    <row r="21" spans="1:13" s="50" customFormat="1" ht="37.5" customHeight="1" x14ac:dyDescent="0.2">
      <c r="A21" s="62">
        <v>46</v>
      </c>
      <c r="B21" s="44" t="s">
        <v>95</v>
      </c>
      <c r="C21" s="121">
        <v>7</v>
      </c>
      <c r="D21" s="121">
        <v>2</v>
      </c>
      <c r="E21" s="121">
        <v>2</v>
      </c>
      <c r="F21" s="121">
        <v>0</v>
      </c>
      <c r="G21" s="121">
        <v>0</v>
      </c>
      <c r="H21" s="121">
        <v>0</v>
      </c>
      <c r="I21" s="70"/>
      <c r="J21" s="54">
        <f t="shared" si="0"/>
        <v>6</v>
      </c>
      <c r="K21" s="52">
        <v>6</v>
      </c>
      <c r="L21" s="55" t="s">
        <v>248</v>
      </c>
      <c r="M21" s="55" t="s">
        <v>248</v>
      </c>
    </row>
    <row r="22" spans="1:13" s="50" customFormat="1" ht="37.5" customHeight="1" x14ac:dyDescent="0.2">
      <c r="A22" s="53">
        <v>47</v>
      </c>
      <c r="B22" s="44" t="s">
        <v>96</v>
      </c>
      <c r="C22" s="121">
        <v>2</v>
      </c>
      <c r="D22" s="121">
        <v>0</v>
      </c>
      <c r="E22" s="121">
        <v>0</v>
      </c>
      <c r="F22" s="121">
        <v>0</v>
      </c>
      <c r="G22" s="121">
        <v>0</v>
      </c>
      <c r="H22" s="121">
        <v>0</v>
      </c>
      <c r="I22" s="70"/>
      <c r="J22" s="54">
        <f t="shared" si="0"/>
        <v>6</v>
      </c>
      <c r="K22" s="52">
        <v>6</v>
      </c>
      <c r="L22" s="55" t="s">
        <v>248</v>
      </c>
      <c r="M22" s="55" t="s">
        <v>248</v>
      </c>
    </row>
    <row r="23" spans="1:13" s="50" customFormat="1" ht="37.5" customHeight="1" x14ac:dyDescent="0.2">
      <c r="A23" s="53">
        <v>48</v>
      </c>
      <c r="B23" s="44" t="s">
        <v>97</v>
      </c>
      <c r="C23" s="121"/>
      <c r="D23" s="121"/>
      <c r="E23" s="121"/>
      <c r="F23" s="121"/>
      <c r="G23" s="121"/>
      <c r="H23" s="121"/>
      <c r="I23" s="119"/>
      <c r="J23" s="54">
        <f>COUNTIF(C23:H23,"&gt;=0")</f>
        <v>0</v>
      </c>
      <c r="K23" s="52">
        <v>6</v>
      </c>
      <c r="L23" s="55" t="s">
        <v>248</v>
      </c>
      <c r="M23" s="55" t="s">
        <v>248</v>
      </c>
    </row>
    <row r="24" spans="1:13" s="50" customFormat="1" hidden="1" x14ac:dyDescent="0.2">
      <c r="A24" s="65"/>
      <c r="B24" s="287"/>
      <c r="C24" s="287"/>
      <c r="D24" s="287"/>
      <c r="E24" s="287"/>
      <c r="F24" s="287"/>
      <c r="G24" s="287"/>
      <c r="H24" s="287"/>
      <c r="I24" s="120"/>
      <c r="J24" s="118">
        <f>SUM(J5:J23)</f>
        <v>38</v>
      </c>
      <c r="K24" s="52">
        <f>SUM(K5:K23)</f>
        <v>68</v>
      </c>
      <c r="L24" s="49"/>
      <c r="M24" s="49"/>
    </row>
    <row r="25" spans="1:13" ht="31.5" hidden="1" x14ac:dyDescent="0.2">
      <c r="A25" s="45" t="s">
        <v>462</v>
      </c>
      <c r="B25" s="66"/>
      <c r="C25" s="66"/>
      <c r="D25" s="66"/>
      <c r="E25" s="66"/>
      <c r="F25" s="66"/>
      <c r="G25" s="66"/>
      <c r="H25" s="66"/>
      <c r="I25" s="67"/>
      <c r="J25" s="66"/>
      <c r="K25" s="66"/>
      <c r="L25" s="66"/>
      <c r="M25" s="66"/>
    </row>
    <row r="26" spans="1:13" hidden="1" x14ac:dyDescent="0.2">
      <c r="A26" s="45" t="s">
        <v>228</v>
      </c>
      <c r="B26" s="66"/>
      <c r="C26" s="66"/>
      <c r="D26" s="66"/>
      <c r="E26" s="66"/>
      <c r="F26" s="66"/>
      <c r="G26" s="66"/>
      <c r="H26" s="66"/>
      <c r="I26" s="67"/>
      <c r="J26" s="66"/>
      <c r="K26" s="66"/>
      <c r="L26" s="66"/>
      <c r="M26" s="66"/>
    </row>
    <row r="27" spans="1:13" hidden="1" x14ac:dyDescent="0.2">
      <c r="A27" s="45" t="s">
        <v>229</v>
      </c>
      <c r="B27" s="66"/>
      <c r="C27" s="66"/>
      <c r="D27" s="66"/>
      <c r="E27" s="66"/>
      <c r="F27" s="66"/>
      <c r="G27" s="66"/>
      <c r="H27" s="66"/>
      <c r="I27" s="67"/>
      <c r="J27" s="66"/>
      <c r="K27" s="66"/>
      <c r="L27" s="66"/>
      <c r="M27" s="66"/>
    </row>
    <row r="28" spans="1:13" ht="12.75" hidden="1" x14ac:dyDescent="0.2">
      <c r="A28" s="66"/>
      <c r="B28" s="66"/>
      <c r="C28" s="66"/>
      <c r="D28" s="66"/>
      <c r="E28" s="66"/>
      <c r="F28" s="66"/>
      <c r="G28" s="66"/>
      <c r="H28" s="66"/>
      <c r="I28" s="66"/>
      <c r="J28" s="66"/>
      <c r="K28" s="66"/>
      <c r="L28" s="66"/>
      <c r="M28" s="66"/>
    </row>
    <row r="29" spans="1:13" ht="12.75" x14ac:dyDescent="0.2">
      <c r="A29" s="66"/>
      <c r="B29" s="66"/>
      <c r="C29" s="66"/>
      <c r="D29" s="66"/>
      <c r="E29" s="66"/>
      <c r="F29" s="66"/>
      <c r="G29" s="66"/>
      <c r="H29" s="66"/>
      <c r="I29" s="66"/>
      <c r="J29" s="66"/>
      <c r="K29" s="66"/>
      <c r="L29" s="66"/>
      <c r="M29" s="66"/>
    </row>
    <row r="30" spans="1:13" ht="12.75" x14ac:dyDescent="0.2">
      <c r="A30" s="66"/>
      <c r="B30" s="66"/>
      <c r="C30" s="66"/>
      <c r="D30" s="69"/>
      <c r="E30" s="66"/>
      <c r="F30" s="66"/>
      <c r="G30" s="66"/>
      <c r="H30" s="66"/>
      <c r="I30" s="66"/>
      <c r="J30" s="66"/>
      <c r="K30" s="66"/>
      <c r="L30" s="66"/>
      <c r="M30" s="66"/>
    </row>
    <row r="31" spans="1:13" ht="12.75" x14ac:dyDescent="0.2">
      <c r="A31" s="66"/>
      <c r="B31" s="66"/>
      <c r="C31" s="66"/>
      <c r="D31" s="66"/>
      <c r="E31" s="66"/>
      <c r="F31" s="66"/>
      <c r="G31" s="66"/>
      <c r="H31" s="66"/>
      <c r="I31" s="66"/>
      <c r="J31" s="66"/>
      <c r="K31" s="66"/>
      <c r="L31" s="66"/>
      <c r="M31" s="66"/>
    </row>
    <row r="32" spans="1:13" ht="12.75" x14ac:dyDescent="0.2">
      <c r="A32" s="66"/>
      <c r="B32" s="66"/>
      <c r="C32" s="66"/>
      <c r="D32" s="66"/>
      <c r="E32" s="66"/>
      <c r="F32" s="66"/>
      <c r="G32" s="66"/>
      <c r="H32" s="66"/>
      <c r="I32" s="66"/>
      <c r="J32" s="66"/>
      <c r="K32" s="66"/>
      <c r="L32" s="66"/>
      <c r="M32" s="66"/>
    </row>
    <row r="33" spans="1:13" ht="12.75" x14ac:dyDescent="0.2">
      <c r="A33" s="66"/>
      <c r="B33" s="66"/>
      <c r="C33" s="66"/>
      <c r="D33" s="66"/>
      <c r="E33" s="66"/>
      <c r="F33" s="66"/>
      <c r="G33" s="66"/>
      <c r="H33" s="66"/>
      <c r="I33" s="66"/>
      <c r="J33" s="66"/>
      <c r="K33" s="66"/>
      <c r="L33" s="66"/>
      <c r="M33" s="66"/>
    </row>
    <row r="34" spans="1:13" ht="12.75" x14ac:dyDescent="0.2">
      <c r="A34" s="66"/>
      <c r="B34" s="66"/>
      <c r="C34" s="66"/>
      <c r="D34" s="66"/>
      <c r="E34" s="66"/>
      <c r="F34" s="66"/>
      <c r="G34" s="66"/>
      <c r="H34" s="66"/>
      <c r="I34" s="66"/>
      <c r="J34" s="66"/>
      <c r="K34" s="66"/>
      <c r="L34" s="66"/>
      <c r="M34" s="66"/>
    </row>
    <row r="35" spans="1:13" ht="15.75" customHeight="1" x14ac:dyDescent="0.2">
      <c r="A35" s="66"/>
      <c r="B35" s="66"/>
      <c r="C35" s="66"/>
      <c r="D35" s="66"/>
      <c r="E35" s="66"/>
      <c r="F35" s="66"/>
      <c r="G35" s="66"/>
      <c r="H35" s="66"/>
      <c r="I35" s="66"/>
      <c r="J35" s="66"/>
      <c r="K35" s="66"/>
      <c r="L35" s="66"/>
      <c r="M35" s="66"/>
    </row>
    <row r="36" spans="1:13" ht="15.75" customHeight="1" x14ac:dyDescent="0.2">
      <c r="A36" s="66"/>
      <c r="B36" s="66"/>
      <c r="C36" s="66"/>
      <c r="D36" s="66"/>
      <c r="E36" s="66"/>
      <c r="F36" s="66"/>
      <c r="G36" s="66"/>
      <c r="H36" s="66"/>
      <c r="I36" s="66"/>
      <c r="J36" s="66"/>
      <c r="K36" s="66"/>
      <c r="L36" s="66"/>
      <c r="M36" s="66"/>
    </row>
    <row r="37" spans="1:13" ht="15.75" customHeight="1" x14ac:dyDescent="0.2">
      <c r="A37" s="66"/>
      <c r="B37" s="66"/>
      <c r="C37" s="66"/>
      <c r="D37" s="66"/>
      <c r="E37" s="66"/>
      <c r="F37" s="66"/>
      <c r="G37" s="66"/>
      <c r="H37" s="66"/>
      <c r="I37" s="66"/>
      <c r="J37" s="66"/>
      <c r="K37" s="66"/>
      <c r="L37" s="66"/>
      <c r="M37" s="66"/>
    </row>
    <row r="38" spans="1:13" ht="15.75" customHeight="1" x14ac:dyDescent="0.2">
      <c r="A38" s="66"/>
      <c r="B38" s="66"/>
      <c r="C38" s="66"/>
      <c r="D38" s="66"/>
      <c r="E38" s="66"/>
      <c r="F38" s="66"/>
      <c r="G38" s="66"/>
      <c r="H38" s="66"/>
      <c r="I38" s="66"/>
      <c r="J38" s="66"/>
      <c r="K38" s="66"/>
      <c r="L38" s="66"/>
      <c r="M38" s="66"/>
    </row>
    <row r="39" spans="1:13" ht="15.75" customHeight="1" x14ac:dyDescent="0.2">
      <c r="A39" s="66"/>
      <c r="B39" s="66"/>
      <c r="C39" s="66"/>
      <c r="D39" s="66"/>
      <c r="E39" s="66"/>
      <c r="F39" s="66"/>
      <c r="G39" s="66"/>
      <c r="H39" s="66"/>
      <c r="I39" s="66"/>
      <c r="J39" s="66"/>
      <c r="K39" s="66"/>
      <c r="L39" s="66"/>
      <c r="M39" s="66"/>
    </row>
    <row r="40" spans="1:13" ht="15.75" customHeight="1" x14ac:dyDescent="0.2">
      <c r="A40" s="66"/>
      <c r="B40" s="66"/>
      <c r="C40" s="66"/>
      <c r="D40" s="66"/>
      <c r="E40" s="66"/>
      <c r="F40" s="66"/>
      <c r="G40" s="66"/>
      <c r="H40" s="66"/>
      <c r="I40" s="66"/>
      <c r="J40" s="66"/>
      <c r="K40" s="66"/>
      <c r="L40" s="66"/>
      <c r="M40" s="66"/>
    </row>
    <row r="41" spans="1:13" ht="15.75" customHeight="1" x14ac:dyDescent="0.2">
      <c r="A41" s="66"/>
      <c r="B41" s="66"/>
      <c r="C41" s="66"/>
      <c r="D41" s="66"/>
      <c r="E41" s="66"/>
      <c r="F41" s="66"/>
      <c r="G41" s="66"/>
      <c r="H41" s="66"/>
      <c r="I41" s="66"/>
      <c r="J41" s="66"/>
      <c r="K41" s="66"/>
      <c r="L41" s="66"/>
      <c r="M41" s="66"/>
    </row>
    <row r="42" spans="1:13" ht="15.75" customHeight="1" x14ac:dyDescent="0.2">
      <c r="A42" s="66"/>
      <c r="B42" s="66"/>
      <c r="C42" s="66"/>
      <c r="D42" s="66"/>
      <c r="E42" s="66"/>
      <c r="F42" s="66"/>
      <c r="G42" s="66"/>
      <c r="H42" s="66"/>
      <c r="I42" s="66"/>
      <c r="J42" s="66"/>
      <c r="K42" s="66"/>
      <c r="L42" s="66"/>
      <c r="M42" s="66"/>
    </row>
    <row r="43" spans="1:13" ht="15.75" customHeight="1" x14ac:dyDescent="0.2">
      <c r="A43" s="66"/>
      <c r="B43" s="66"/>
      <c r="C43" s="66"/>
      <c r="D43" s="66"/>
      <c r="E43" s="66"/>
      <c r="F43" s="66"/>
      <c r="G43" s="66"/>
      <c r="H43" s="66"/>
      <c r="I43" s="66"/>
      <c r="J43" s="66"/>
      <c r="K43" s="66"/>
    </row>
  </sheetData>
  <sheetProtection password="B6E1" sheet="1" objects="1" scenarios="1" formatRows="0" selectLockedCells="1"/>
  <mergeCells count="14">
    <mergeCell ref="A3:I3"/>
    <mergeCell ref="A2:I2"/>
    <mergeCell ref="A1:H1"/>
    <mergeCell ref="B24:H24"/>
    <mergeCell ref="A12:B12"/>
    <mergeCell ref="C4:H4"/>
    <mergeCell ref="C6:H6"/>
    <mergeCell ref="C7:H7"/>
    <mergeCell ref="C9:H9"/>
    <mergeCell ref="C10:H10"/>
    <mergeCell ref="C11:H11"/>
    <mergeCell ref="C5:H5"/>
    <mergeCell ref="C17:H17"/>
    <mergeCell ref="D8:H8"/>
  </mergeCells>
  <dataValidations count="3">
    <dataValidation type="list" showInputMessage="1" showErrorMessage="1" errorTitle="CONTEÚDO INVÁLIDO" error="Selecione apenas &quot;SIM&quot;, &quot;NÃO&quot; ou DEL para limpar o campo." prompt="Selecione &quot;SIM&quot; ou &quot;NÃO&quot;" sqref="C8">
      <formula1>$A$25:$A$27</formula1>
    </dataValidation>
    <dataValidation type="whole" operator="greaterThanOrEqual" allowBlank="1" showInputMessage="1" showErrorMessage="1" errorTitle="Conteúdo Inválido" error="Digite apenas números inteiros ou deixe em branco._x000a_" sqref="C13:H23 C9:H11 C5:H7">
      <formula1>0</formula1>
    </dataValidation>
    <dataValidation operator="greaterThanOrEqual" allowBlank="1" showInputMessage="1" showErrorMessage="1" sqref="I5:I11 I13:I23"/>
  </dataValidations>
  <pageMargins left="0.511811024" right="0.511811024" top="0.78740157499999996" bottom="0.78740157499999996" header="0.31496062000000002" footer="0.31496062000000002"/>
  <pageSetup paperSize="9" orientation="landscape"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3">
    <tabColor theme="6" tint="0.79998168889431442"/>
  </sheetPr>
  <dimension ref="A1:Q47"/>
  <sheetViews>
    <sheetView showGridLines="0" topLeftCell="A8" zoomScale="70" zoomScaleNormal="70" workbookViewId="0">
      <selection activeCell="E7" sqref="E7"/>
    </sheetView>
  </sheetViews>
  <sheetFormatPr defaultColWidth="14.42578125" defaultRowHeight="15.75" customHeight="1" x14ac:dyDescent="0.2"/>
  <cols>
    <col min="1" max="1" width="10.7109375" style="12" customWidth="1"/>
    <col min="2" max="2" width="89.140625" style="12" customWidth="1"/>
    <col min="3" max="3" width="14.7109375" style="12" customWidth="1"/>
    <col min="4" max="4" width="15.7109375" style="12" customWidth="1"/>
    <col min="5" max="5" width="70.5703125" style="12" customWidth="1"/>
    <col min="6" max="6" width="9.28515625" style="12" hidden="1" customWidth="1"/>
    <col min="7" max="7" width="10.7109375" style="12" hidden="1" customWidth="1"/>
    <col min="8" max="8" width="44.85546875" style="50" hidden="1" customWidth="1"/>
    <col min="9" max="9" width="45.85546875" style="50" hidden="1" customWidth="1"/>
    <col min="10" max="16384" width="14.42578125" style="12"/>
  </cols>
  <sheetData>
    <row r="1" spans="1:17" s="39" customFormat="1" ht="33" hidden="1" customHeight="1" x14ac:dyDescent="0.2">
      <c r="A1" s="298" t="s">
        <v>399</v>
      </c>
      <c r="B1" s="298"/>
      <c r="C1" s="298"/>
      <c r="D1" s="298"/>
      <c r="E1" s="38"/>
      <c r="H1" s="47"/>
      <c r="I1" s="47"/>
    </row>
    <row r="2" spans="1:17" s="39" customFormat="1" ht="141.75" customHeight="1" x14ac:dyDescent="0.2">
      <c r="A2" s="284" t="s">
        <v>409</v>
      </c>
      <c r="B2" s="285"/>
      <c r="C2" s="285"/>
      <c r="D2" s="285"/>
      <c r="E2" s="285"/>
      <c r="F2" s="72"/>
      <c r="G2" s="72"/>
      <c r="H2" s="72"/>
      <c r="I2" s="72"/>
      <c r="J2" s="73"/>
      <c r="K2" s="73"/>
      <c r="L2" s="73"/>
      <c r="M2" s="73"/>
      <c r="N2" s="73"/>
    </row>
    <row r="3" spans="1:17" ht="30.75" customHeight="1" x14ac:dyDescent="0.2">
      <c r="A3" s="303" t="s">
        <v>59</v>
      </c>
      <c r="B3" s="303"/>
      <c r="C3" s="303"/>
      <c r="D3" s="303"/>
      <c r="E3" s="303"/>
      <c r="F3" s="74"/>
      <c r="G3" s="75"/>
      <c r="H3" s="49"/>
      <c r="I3" s="49"/>
      <c r="J3" s="11"/>
      <c r="K3" s="11"/>
      <c r="L3" s="11"/>
      <c r="M3" s="11"/>
      <c r="N3" s="11"/>
    </row>
    <row r="4" spans="1:17" s="78" customFormat="1" ht="30.75" customHeight="1" x14ac:dyDescent="0.2">
      <c r="A4" s="300" t="s">
        <v>65</v>
      </c>
      <c r="B4" s="300" t="s">
        <v>90</v>
      </c>
      <c r="C4" s="302" t="s">
        <v>0</v>
      </c>
      <c r="D4" s="302"/>
      <c r="E4" s="302" t="s">
        <v>401</v>
      </c>
      <c r="F4" s="294" t="s">
        <v>176</v>
      </c>
      <c r="G4" s="296" t="s">
        <v>177</v>
      </c>
      <c r="H4" s="76"/>
      <c r="I4" s="76"/>
      <c r="J4" s="77"/>
      <c r="K4" s="77"/>
      <c r="L4" s="77"/>
      <c r="M4" s="77"/>
      <c r="N4" s="77"/>
    </row>
    <row r="5" spans="1:17" s="78" customFormat="1" ht="30.75" customHeight="1" x14ac:dyDescent="0.2">
      <c r="A5" s="300"/>
      <c r="B5" s="300"/>
      <c r="C5" s="127" t="s">
        <v>230</v>
      </c>
      <c r="D5" s="127" t="s">
        <v>231</v>
      </c>
      <c r="E5" s="302"/>
      <c r="F5" s="295"/>
      <c r="G5" s="297"/>
      <c r="H5" s="76"/>
      <c r="I5" s="76"/>
      <c r="J5" s="77"/>
      <c r="K5" s="77"/>
      <c r="L5" s="77"/>
      <c r="M5" s="77"/>
      <c r="N5" s="77"/>
    </row>
    <row r="6" spans="1:17" s="31" customFormat="1" ht="30.75" customHeight="1" x14ac:dyDescent="0.2">
      <c r="A6" s="79">
        <v>49</v>
      </c>
      <c r="B6" s="80" t="s">
        <v>198</v>
      </c>
      <c r="C6" s="91">
        <v>4</v>
      </c>
      <c r="D6" s="91">
        <v>4</v>
      </c>
      <c r="E6" s="37"/>
      <c r="F6" s="81">
        <f>IF(OR($C$6=0,$C$7=0),0,IF(AND($C$6=0,D6&gt;=0),0,IF(AND($C$6&gt;0,D6=0),1,IF(AND($C$6&gt;0,D6&gt;0),2))))</f>
        <v>2</v>
      </c>
      <c r="G6" s="30">
        <v>2</v>
      </c>
      <c r="H6" s="65" t="s">
        <v>180</v>
      </c>
      <c r="I6" s="65" t="s">
        <v>318</v>
      </c>
      <c r="J6" s="29"/>
      <c r="K6" s="29"/>
      <c r="L6" s="29"/>
      <c r="M6" s="29"/>
      <c r="N6" s="29"/>
    </row>
    <row r="7" spans="1:17" s="31" customFormat="1" ht="30.75" customHeight="1" x14ac:dyDescent="0.2">
      <c r="A7" s="79">
        <v>50</v>
      </c>
      <c r="B7" s="80" t="s">
        <v>199</v>
      </c>
      <c r="C7" s="91">
        <v>4</v>
      </c>
      <c r="D7" s="91">
        <v>4</v>
      </c>
      <c r="E7" s="37"/>
      <c r="F7" s="81">
        <f>IF(OR($C$6=0,$C$7=0),0,IF(AND($C$6=0,D7&gt;=0),0,IF(AND($C$6&gt;0,D7=0),1,IF(AND($C$6&gt;0,D7&gt;0),2))))</f>
        <v>2</v>
      </c>
      <c r="G7" s="30">
        <v>2</v>
      </c>
      <c r="H7" s="65" t="s">
        <v>180</v>
      </c>
      <c r="I7" s="65" t="s">
        <v>318</v>
      </c>
      <c r="J7" s="29"/>
      <c r="K7" s="29"/>
      <c r="L7" s="29"/>
      <c r="M7" s="29"/>
      <c r="N7" s="29"/>
    </row>
    <row r="8" spans="1:17" s="31" customFormat="1" ht="41.25" customHeight="1" x14ac:dyDescent="0.2">
      <c r="A8" s="79">
        <v>51</v>
      </c>
      <c r="B8" s="80" t="s">
        <v>204</v>
      </c>
      <c r="C8" s="190" t="s">
        <v>228</v>
      </c>
      <c r="D8" s="82"/>
      <c r="E8" s="37"/>
      <c r="F8" s="83">
        <f>IF(AND($C$6=0,$C$7=0),0,IF(OR($C$6=0,$C$7=0),0,IF(OR(C8="Selecione SIM ou NÃO",C8=""),0,1)))</f>
        <v>1</v>
      </c>
      <c r="G8" s="30">
        <v>1</v>
      </c>
      <c r="H8" s="65"/>
      <c r="I8" s="65" t="s">
        <v>319</v>
      </c>
      <c r="J8" s="29"/>
      <c r="K8" s="29"/>
      <c r="L8" s="29"/>
      <c r="M8" s="29"/>
      <c r="N8" s="29"/>
    </row>
    <row r="9" spans="1:17" s="31" customFormat="1" ht="30.75" customHeight="1" x14ac:dyDescent="0.2">
      <c r="A9" s="79">
        <v>52</v>
      </c>
      <c r="B9" s="80" t="s">
        <v>200</v>
      </c>
      <c r="C9" s="301">
        <v>15</v>
      </c>
      <c r="D9" s="301"/>
      <c r="E9" s="37"/>
      <c r="F9" s="84">
        <f>IF(AND(C9&gt;0,$C$6=0),0,IF(OR($C$6=0,$C$7=0),0,IF(C9=0,0,1)))</f>
        <v>1</v>
      </c>
      <c r="G9" s="30">
        <v>1</v>
      </c>
      <c r="H9" s="65" t="s">
        <v>180</v>
      </c>
      <c r="I9" s="65"/>
      <c r="J9" s="29"/>
      <c r="K9" s="29"/>
      <c r="L9" s="29"/>
      <c r="M9" s="29"/>
      <c r="N9" s="29"/>
    </row>
    <row r="10" spans="1:17" s="31" customFormat="1" ht="39" x14ac:dyDescent="0.2">
      <c r="A10" s="79">
        <v>53</v>
      </c>
      <c r="B10" s="80" t="s">
        <v>201</v>
      </c>
      <c r="C10" s="301">
        <v>0</v>
      </c>
      <c r="D10" s="301"/>
      <c r="E10" s="37"/>
      <c r="F10" s="84">
        <f>IF(AND(C10&gt;=0,$C$6=0),0,IF(OR($C$6=0,$C$7=0,C10=""),0,IF(C10&gt;=0,1,0)))</f>
        <v>1</v>
      </c>
      <c r="G10" s="30">
        <v>1</v>
      </c>
      <c r="H10" s="65" t="s">
        <v>318</v>
      </c>
      <c r="I10" s="65"/>
      <c r="J10" s="29"/>
      <c r="K10" s="29"/>
      <c r="L10" s="29"/>
      <c r="M10" s="29"/>
      <c r="N10" s="29"/>
    </row>
    <row r="11" spans="1:17" s="31" customFormat="1" ht="39" x14ac:dyDescent="0.2">
      <c r="A11" s="79">
        <v>54</v>
      </c>
      <c r="B11" s="80" t="s">
        <v>99</v>
      </c>
      <c r="C11" s="301">
        <v>1</v>
      </c>
      <c r="D11" s="301"/>
      <c r="E11" s="37"/>
      <c r="F11" s="84">
        <f>IF(AND(C11&gt;=0,$C$6=0),0,IF(OR($C$6=0,$C$7=0,C11=""),0,IF(C11&gt;=0,1,0)))</f>
        <v>1</v>
      </c>
      <c r="G11" s="30">
        <v>1</v>
      </c>
      <c r="H11" s="65" t="s">
        <v>318</v>
      </c>
      <c r="I11" s="65"/>
      <c r="J11" s="29"/>
      <c r="K11" s="29"/>
      <c r="L11" s="29"/>
      <c r="M11" s="29"/>
      <c r="N11" s="29"/>
    </row>
    <row r="12" spans="1:17" s="31" customFormat="1" ht="30.75" customHeight="1" x14ac:dyDescent="0.25">
      <c r="A12" s="79">
        <v>55</v>
      </c>
      <c r="B12" s="80" t="s">
        <v>202</v>
      </c>
      <c r="C12" s="301">
        <v>1</v>
      </c>
      <c r="D12" s="301"/>
      <c r="E12" s="37"/>
      <c r="F12" s="84">
        <f>IF(AND(C12&gt;=0,$C$6=0),0,IF(OR($C$6=0,$C$7=0,C12=""),0,IF(C12&gt;=0,1,0)))</f>
        <v>1</v>
      </c>
      <c r="G12" s="30">
        <v>1</v>
      </c>
      <c r="H12" s="65" t="s">
        <v>318</v>
      </c>
      <c r="I12" s="65"/>
      <c r="J12" s="29"/>
      <c r="K12" s="29"/>
      <c r="L12" s="29"/>
      <c r="M12" s="29"/>
      <c r="N12" s="29"/>
      <c r="Q12" s="85"/>
    </row>
    <row r="13" spans="1:17" s="31" customFormat="1" ht="30.75" customHeight="1" x14ac:dyDescent="0.2">
      <c r="A13" s="79">
        <v>56</v>
      </c>
      <c r="B13" s="80" t="s">
        <v>203</v>
      </c>
      <c r="C13" s="301">
        <v>1</v>
      </c>
      <c r="D13" s="301"/>
      <c r="E13" s="37"/>
      <c r="F13" s="84">
        <f>IF(AND(C13&gt;=0,$C$6=0),0,IF(OR($C$6=0,$C$7=0,C13=""),0,IF(C13&gt;=0,1,0)))</f>
        <v>1</v>
      </c>
      <c r="G13" s="30">
        <v>1</v>
      </c>
      <c r="H13" s="65" t="s">
        <v>318</v>
      </c>
      <c r="I13" s="65"/>
      <c r="J13" s="29"/>
      <c r="K13" s="29"/>
      <c r="L13" s="29"/>
      <c r="M13" s="29"/>
      <c r="N13" s="29"/>
    </row>
    <row r="14" spans="1:17" s="31" customFormat="1" ht="39" x14ac:dyDescent="0.2">
      <c r="A14" s="79">
        <v>57</v>
      </c>
      <c r="B14" s="86" t="s">
        <v>205</v>
      </c>
      <c r="C14" s="225" t="s">
        <v>228</v>
      </c>
      <c r="D14" s="82"/>
      <c r="E14" s="70"/>
      <c r="F14" s="83">
        <f>IF(AND($C$6=0,$C$7=0),0,IF(OR($C$6=0,$C$7=0),0,IF(OR(C14="Selecione SIM ou NÃO",C14=""),0,1)))</f>
        <v>1</v>
      </c>
      <c r="G14" s="30">
        <v>1</v>
      </c>
      <c r="H14" s="87"/>
      <c r="I14" s="65" t="s">
        <v>319</v>
      </c>
      <c r="J14" s="29"/>
      <c r="K14" s="29"/>
      <c r="L14" s="29"/>
      <c r="M14" s="29"/>
      <c r="N14" s="29"/>
    </row>
    <row r="15" spans="1:17" x14ac:dyDescent="0.2">
      <c r="A15" s="299"/>
      <c r="B15" s="299"/>
      <c r="C15" s="299"/>
      <c r="D15" s="299"/>
      <c r="E15" s="88"/>
      <c r="F15" s="89">
        <f>SUM(F6:F14)</f>
        <v>11</v>
      </c>
      <c r="G15" s="30">
        <f>SUM(G6:G14)</f>
        <v>11</v>
      </c>
      <c r="H15" s="49"/>
      <c r="I15" s="49"/>
      <c r="J15" s="11"/>
      <c r="K15" s="11"/>
      <c r="L15" s="11"/>
      <c r="M15" s="11"/>
      <c r="N15" s="11"/>
    </row>
    <row r="16" spans="1:17" ht="12.75" x14ac:dyDescent="0.2">
      <c r="A16" s="11"/>
      <c r="B16" s="11"/>
      <c r="C16" s="11"/>
      <c r="D16" s="11"/>
      <c r="E16" s="11"/>
      <c r="F16" s="11"/>
      <c r="G16" s="11"/>
      <c r="H16" s="49"/>
      <c r="I16" s="49"/>
      <c r="J16" s="11"/>
      <c r="K16" s="11"/>
      <c r="L16" s="11"/>
      <c r="M16" s="11"/>
      <c r="N16" s="11"/>
    </row>
    <row r="17" spans="1:14" ht="12.75" x14ac:dyDescent="0.2">
      <c r="A17" s="11"/>
      <c r="B17" s="11"/>
      <c r="C17" s="11"/>
      <c r="D17" s="11"/>
      <c r="E17" s="11"/>
      <c r="F17" s="11"/>
      <c r="G17" s="11"/>
      <c r="H17" s="49"/>
      <c r="I17" s="49"/>
      <c r="J17" s="11"/>
      <c r="K17" s="11"/>
      <c r="L17" s="11"/>
      <c r="M17" s="11"/>
      <c r="N17" s="11"/>
    </row>
    <row r="18" spans="1:14" ht="47.25" hidden="1" x14ac:dyDescent="0.2">
      <c r="A18" s="45" t="s">
        <v>462</v>
      </c>
      <c r="B18" s="11"/>
      <c r="C18" s="11"/>
      <c r="D18" s="11"/>
      <c r="E18" s="11"/>
      <c r="F18" s="11"/>
      <c r="G18" s="11"/>
      <c r="H18" s="49"/>
      <c r="I18" s="49"/>
      <c r="J18" s="11"/>
      <c r="K18" s="11"/>
      <c r="L18" s="11"/>
      <c r="M18" s="11"/>
      <c r="N18" s="11"/>
    </row>
    <row r="19" spans="1:14" hidden="1" x14ac:dyDescent="0.2">
      <c r="A19" s="46" t="s">
        <v>228</v>
      </c>
      <c r="B19" s="11"/>
      <c r="C19" s="11"/>
      <c r="D19" s="11"/>
      <c r="E19" s="11"/>
      <c r="F19" s="11"/>
      <c r="G19" s="11"/>
      <c r="H19" s="49"/>
      <c r="I19" s="49"/>
      <c r="J19" s="11"/>
      <c r="K19" s="11"/>
      <c r="L19" s="11"/>
      <c r="M19" s="11"/>
      <c r="N19" s="11"/>
    </row>
    <row r="20" spans="1:14" hidden="1" x14ac:dyDescent="0.2">
      <c r="A20" s="46" t="s">
        <v>229</v>
      </c>
      <c r="B20" s="11"/>
      <c r="C20" s="11"/>
      <c r="D20" s="11"/>
      <c r="E20" s="11"/>
      <c r="F20" s="11"/>
      <c r="G20" s="11"/>
      <c r="H20" s="49"/>
      <c r="I20" s="49"/>
      <c r="J20" s="11"/>
      <c r="K20" s="11"/>
      <c r="L20" s="11"/>
      <c r="M20" s="11"/>
      <c r="N20" s="11"/>
    </row>
    <row r="21" spans="1:14" ht="12.75" x14ac:dyDescent="0.2">
      <c r="A21" s="11"/>
      <c r="B21" s="11"/>
      <c r="C21" s="11"/>
      <c r="D21" s="11"/>
      <c r="E21" s="11"/>
      <c r="F21" s="11"/>
      <c r="G21" s="11"/>
      <c r="H21" s="49"/>
      <c r="I21" s="49"/>
      <c r="J21" s="11"/>
      <c r="K21" s="11"/>
      <c r="L21" s="11"/>
      <c r="M21" s="11"/>
      <c r="N21" s="11"/>
    </row>
    <row r="22" spans="1:14" ht="15.75" customHeight="1" x14ac:dyDescent="0.2">
      <c r="A22" s="11"/>
      <c r="B22" s="11"/>
      <c r="C22" s="11"/>
      <c r="D22" s="11"/>
      <c r="E22" s="11"/>
      <c r="F22" s="11"/>
      <c r="G22" s="11"/>
      <c r="H22" s="49"/>
      <c r="I22" s="49"/>
      <c r="J22" s="11"/>
      <c r="K22" s="11"/>
      <c r="L22" s="11"/>
      <c r="M22" s="11"/>
      <c r="N22" s="11"/>
    </row>
    <row r="23" spans="1:14" ht="15.75" customHeight="1" x14ac:dyDescent="0.2">
      <c r="A23" s="11"/>
      <c r="B23" s="11"/>
      <c r="C23" s="11"/>
      <c r="D23" s="11"/>
      <c r="E23" s="11"/>
      <c r="F23" s="11"/>
      <c r="G23" s="11"/>
      <c r="H23" s="49"/>
      <c r="I23" s="49"/>
      <c r="J23" s="11"/>
      <c r="K23" s="11"/>
      <c r="L23" s="11"/>
      <c r="M23" s="11"/>
      <c r="N23" s="11"/>
    </row>
    <row r="24" spans="1:14" ht="15.75" customHeight="1" x14ac:dyDescent="0.2">
      <c r="A24" s="11"/>
      <c r="B24" s="11"/>
      <c r="C24" s="11"/>
      <c r="D24" s="11"/>
      <c r="E24" s="11"/>
      <c r="F24" s="11"/>
      <c r="G24" s="11"/>
      <c r="H24" s="49"/>
      <c r="I24" s="49"/>
      <c r="J24" s="11"/>
      <c r="K24" s="11"/>
      <c r="L24" s="11"/>
      <c r="M24" s="11"/>
      <c r="N24" s="11"/>
    </row>
    <row r="25" spans="1:14" ht="15.75" customHeight="1" x14ac:dyDescent="0.2">
      <c r="A25" s="11"/>
      <c r="B25" s="11"/>
      <c r="C25" s="11"/>
      <c r="D25" s="11"/>
      <c r="E25" s="11"/>
      <c r="F25" s="11"/>
      <c r="G25" s="11"/>
      <c r="H25" s="49"/>
      <c r="I25" s="49"/>
      <c r="J25" s="11"/>
      <c r="K25" s="11"/>
      <c r="L25" s="11"/>
      <c r="M25" s="11"/>
      <c r="N25" s="11"/>
    </row>
    <row r="26" spans="1:14" ht="15.75" customHeight="1" x14ac:dyDescent="0.2">
      <c r="A26" s="11"/>
      <c r="B26" s="11"/>
      <c r="C26" s="11"/>
      <c r="D26" s="11"/>
      <c r="E26" s="11"/>
      <c r="F26" s="11"/>
      <c r="G26" s="11"/>
      <c r="H26" s="49"/>
      <c r="I26" s="49"/>
      <c r="J26" s="11"/>
      <c r="K26" s="11"/>
      <c r="L26" s="11"/>
      <c r="M26" s="11"/>
      <c r="N26" s="11"/>
    </row>
    <row r="27" spans="1:14" ht="15.75" customHeight="1" x14ac:dyDescent="0.2">
      <c r="A27" s="11"/>
      <c r="B27" s="11"/>
      <c r="C27" s="11"/>
      <c r="D27" s="11"/>
      <c r="E27" s="11"/>
      <c r="F27" s="11"/>
      <c r="G27" s="11"/>
      <c r="H27" s="49"/>
      <c r="I27" s="49"/>
      <c r="J27" s="11"/>
      <c r="K27" s="11"/>
      <c r="L27" s="11"/>
      <c r="M27" s="11"/>
      <c r="N27" s="11"/>
    </row>
    <row r="28" spans="1:14" ht="15.75" customHeight="1" x14ac:dyDescent="0.2">
      <c r="A28" s="11"/>
      <c r="B28" s="11"/>
      <c r="C28" s="11"/>
      <c r="D28" s="11"/>
      <c r="E28" s="11"/>
      <c r="F28" s="11"/>
      <c r="G28" s="11"/>
      <c r="H28" s="49"/>
      <c r="I28" s="49"/>
      <c r="J28" s="11"/>
      <c r="K28" s="11"/>
      <c r="L28" s="11"/>
      <c r="M28" s="11"/>
      <c r="N28" s="11"/>
    </row>
    <row r="29" spans="1:14" ht="15.75" customHeight="1" x14ac:dyDescent="0.2">
      <c r="A29" s="11"/>
      <c r="B29" s="11"/>
      <c r="C29" s="11"/>
      <c r="D29" s="11"/>
      <c r="E29" s="11"/>
      <c r="F29" s="11"/>
      <c r="G29" s="11"/>
      <c r="H29" s="49"/>
      <c r="I29" s="49"/>
      <c r="J29" s="11"/>
      <c r="K29" s="11"/>
      <c r="L29" s="11"/>
      <c r="M29" s="11"/>
      <c r="N29" s="11"/>
    </row>
    <row r="30" spans="1:14" ht="15.75" customHeight="1" x14ac:dyDescent="0.2">
      <c r="A30" s="11"/>
      <c r="B30" s="11"/>
      <c r="C30" s="11"/>
      <c r="D30" s="11"/>
      <c r="E30" s="11"/>
      <c r="F30" s="11"/>
      <c r="G30" s="11"/>
      <c r="H30" s="49"/>
      <c r="I30" s="49"/>
      <c r="J30" s="11"/>
      <c r="K30" s="11"/>
      <c r="L30" s="11"/>
      <c r="M30" s="11"/>
      <c r="N30" s="11"/>
    </row>
    <row r="31" spans="1:14" ht="15.75" customHeight="1" x14ac:dyDescent="0.2">
      <c r="A31" s="11"/>
      <c r="B31" s="11"/>
      <c r="C31" s="11"/>
      <c r="D31" s="11"/>
      <c r="E31" s="11"/>
      <c r="F31" s="11"/>
      <c r="G31" s="11"/>
      <c r="H31" s="49"/>
      <c r="I31" s="49"/>
      <c r="J31" s="11"/>
      <c r="K31" s="11"/>
      <c r="L31" s="11"/>
      <c r="M31" s="11"/>
      <c r="N31" s="11"/>
    </row>
    <row r="32" spans="1:14" ht="15.75" customHeight="1" x14ac:dyDescent="0.2">
      <c r="A32" s="11"/>
      <c r="B32" s="11"/>
      <c r="C32" s="11"/>
      <c r="D32" s="11"/>
      <c r="E32" s="11"/>
      <c r="F32" s="11"/>
      <c r="G32" s="11"/>
      <c r="H32" s="49"/>
      <c r="I32" s="49"/>
      <c r="J32" s="11"/>
      <c r="K32" s="11"/>
      <c r="L32" s="11"/>
      <c r="M32" s="11"/>
      <c r="N32" s="11"/>
    </row>
    <row r="33" spans="1:14" ht="15.75" customHeight="1" x14ac:dyDescent="0.2">
      <c r="A33" s="11"/>
      <c r="B33" s="11"/>
      <c r="C33" s="11"/>
      <c r="D33" s="11"/>
      <c r="E33" s="11"/>
      <c r="F33" s="11"/>
      <c r="G33" s="11"/>
      <c r="H33" s="49"/>
      <c r="I33" s="49"/>
      <c r="J33" s="11"/>
      <c r="K33" s="11"/>
      <c r="L33" s="11"/>
      <c r="M33" s="11"/>
      <c r="N33" s="11"/>
    </row>
    <row r="34" spans="1:14" ht="15.75" customHeight="1" x14ac:dyDescent="0.25">
      <c r="A34" s="11"/>
      <c r="B34" s="11"/>
      <c r="C34" s="11"/>
      <c r="D34" s="11"/>
      <c r="E34" s="11"/>
      <c r="F34" s="11"/>
      <c r="G34" s="11"/>
      <c r="H34" s="49"/>
      <c r="I34" s="90"/>
      <c r="J34" s="11"/>
      <c r="K34" s="11"/>
      <c r="L34" s="11"/>
      <c r="M34" s="11"/>
      <c r="N34" s="11"/>
    </row>
    <row r="35" spans="1:14" ht="15.75" customHeight="1" x14ac:dyDescent="0.2">
      <c r="A35" s="11"/>
      <c r="B35" s="11"/>
      <c r="C35" s="11"/>
      <c r="D35" s="11"/>
      <c r="E35" s="11"/>
      <c r="F35" s="11"/>
      <c r="G35" s="11"/>
      <c r="H35" s="49"/>
      <c r="I35" s="49"/>
      <c r="J35" s="11"/>
      <c r="K35" s="11"/>
      <c r="L35" s="11"/>
      <c r="M35" s="11"/>
      <c r="N35" s="11"/>
    </row>
    <row r="36" spans="1:14" ht="15.75" customHeight="1" x14ac:dyDescent="0.2">
      <c r="A36" s="11"/>
      <c r="B36" s="11"/>
      <c r="C36" s="11"/>
      <c r="D36" s="11"/>
      <c r="E36" s="11"/>
      <c r="F36" s="11"/>
      <c r="G36" s="11"/>
      <c r="H36" s="49"/>
      <c r="I36" s="49"/>
      <c r="J36" s="11"/>
      <c r="K36" s="11"/>
      <c r="L36" s="11"/>
      <c r="M36" s="11"/>
      <c r="N36" s="11"/>
    </row>
    <row r="37" spans="1:14" ht="15.75" customHeight="1" x14ac:dyDescent="0.2">
      <c r="A37" s="11"/>
      <c r="B37" s="11"/>
      <c r="C37" s="11"/>
      <c r="D37" s="11"/>
      <c r="E37" s="11"/>
      <c r="F37" s="11"/>
      <c r="G37" s="11"/>
      <c r="H37" s="49"/>
      <c r="I37" s="49"/>
      <c r="J37" s="11"/>
      <c r="K37" s="11"/>
      <c r="L37" s="11"/>
      <c r="M37" s="11"/>
      <c r="N37" s="11"/>
    </row>
    <row r="38" spans="1:14" ht="15.75" customHeight="1" x14ac:dyDescent="0.2">
      <c r="A38" s="11"/>
      <c r="B38" s="11"/>
      <c r="C38" s="11"/>
      <c r="D38" s="11"/>
      <c r="E38" s="11"/>
      <c r="F38" s="11"/>
      <c r="G38" s="11"/>
      <c r="H38" s="49"/>
      <c r="I38" s="49"/>
      <c r="J38" s="11"/>
      <c r="K38" s="11"/>
      <c r="L38" s="11"/>
      <c r="M38" s="11"/>
      <c r="N38" s="11"/>
    </row>
    <row r="39" spans="1:14" ht="15.75" customHeight="1" x14ac:dyDescent="0.2">
      <c r="A39" s="11"/>
      <c r="B39" s="11"/>
      <c r="C39" s="11"/>
      <c r="D39" s="11"/>
      <c r="E39" s="11"/>
      <c r="F39" s="11"/>
      <c r="G39" s="11"/>
      <c r="H39" s="49"/>
      <c r="I39" s="49"/>
      <c r="J39" s="11"/>
      <c r="K39" s="11"/>
      <c r="L39" s="11"/>
      <c r="M39" s="11"/>
      <c r="N39" s="11"/>
    </row>
    <row r="40" spans="1:14" ht="15.75" customHeight="1" x14ac:dyDescent="0.2">
      <c r="A40" s="11"/>
      <c r="B40" s="11"/>
      <c r="C40" s="11"/>
      <c r="D40" s="11"/>
      <c r="E40" s="11"/>
      <c r="F40" s="11"/>
      <c r="G40" s="11"/>
      <c r="H40" s="49"/>
      <c r="I40" s="49"/>
      <c r="J40" s="11"/>
      <c r="K40" s="11"/>
      <c r="L40" s="11"/>
      <c r="M40" s="11"/>
      <c r="N40" s="11"/>
    </row>
    <row r="41" spans="1:14" ht="15.75" customHeight="1" x14ac:dyDescent="0.2">
      <c r="A41" s="11"/>
      <c r="B41" s="11"/>
      <c r="C41" s="11"/>
      <c r="D41" s="11"/>
      <c r="E41" s="11"/>
      <c r="F41" s="11"/>
      <c r="G41" s="11"/>
      <c r="H41" s="49"/>
      <c r="I41" s="49"/>
      <c r="J41" s="11"/>
      <c r="K41" s="11"/>
      <c r="L41" s="11"/>
      <c r="M41" s="11"/>
      <c r="N41" s="11"/>
    </row>
    <row r="42" spans="1:14" ht="15.75" customHeight="1" x14ac:dyDescent="0.2">
      <c r="A42" s="11"/>
      <c r="B42" s="11"/>
      <c r="C42" s="11"/>
      <c r="D42" s="11"/>
      <c r="E42" s="11"/>
      <c r="F42" s="11"/>
      <c r="G42" s="11"/>
      <c r="H42" s="49"/>
      <c r="I42" s="49"/>
      <c r="J42" s="11"/>
      <c r="K42" s="11"/>
      <c r="L42" s="11"/>
      <c r="M42" s="11"/>
      <c r="N42" s="11"/>
    </row>
    <row r="43" spans="1:14" ht="15.75" customHeight="1" x14ac:dyDescent="0.2">
      <c r="A43" s="11"/>
      <c r="B43" s="11"/>
      <c r="C43" s="11"/>
      <c r="D43" s="11"/>
      <c r="E43" s="11"/>
      <c r="F43" s="11"/>
      <c r="G43" s="11"/>
      <c r="H43" s="49"/>
      <c r="I43" s="49"/>
      <c r="J43" s="11"/>
      <c r="K43" s="11"/>
      <c r="L43" s="11"/>
      <c r="M43" s="11"/>
      <c r="N43" s="11"/>
    </row>
    <row r="44" spans="1:14" ht="15.75" customHeight="1" x14ac:dyDescent="0.2">
      <c r="A44" s="11"/>
      <c r="B44" s="11"/>
      <c r="C44" s="11"/>
      <c r="D44" s="11"/>
      <c r="E44" s="11"/>
      <c r="F44" s="11"/>
    </row>
    <row r="45" spans="1:14" ht="15.75" customHeight="1" x14ac:dyDescent="0.2">
      <c r="A45" s="11"/>
      <c r="B45" s="11"/>
      <c r="C45" s="11"/>
      <c r="D45" s="11"/>
      <c r="E45" s="11"/>
      <c r="F45" s="11"/>
    </row>
    <row r="46" spans="1:14" ht="13.5" customHeight="1" x14ac:dyDescent="0.2">
      <c r="A46" s="11"/>
      <c r="B46" s="11"/>
      <c r="C46" s="11"/>
      <c r="D46" s="11"/>
      <c r="E46" s="11"/>
      <c r="F46" s="11"/>
    </row>
    <row r="47" spans="1:14" ht="15.75" customHeight="1" x14ac:dyDescent="0.2">
      <c r="A47" s="11"/>
      <c r="B47" s="11"/>
      <c r="C47" s="11"/>
      <c r="D47" s="11"/>
      <c r="E47" s="11"/>
      <c r="F47" s="11"/>
    </row>
  </sheetData>
  <sheetProtection password="B6E1" sheet="1" objects="1" scenarios="1" formatRows="0" selectLockedCells="1"/>
  <mergeCells count="15">
    <mergeCell ref="F4:F5"/>
    <mergeCell ref="G4:G5"/>
    <mergeCell ref="A1:D1"/>
    <mergeCell ref="A2:E2"/>
    <mergeCell ref="A15:D15"/>
    <mergeCell ref="A4:A5"/>
    <mergeCell ref="B4:B5"/>
    <mergeCell ref="C12:D12"/>
    <mergeCell ref="E4:E5"/>
    <mergeCell ref="A3:E3"/>
    <mergeCell ref="C13:D13"/>
    <mergeCell ref="C4:D4"/>
    <mergeCell ref="C10:D10"/>
    <mergeCell ref="C9:D9"/>
    <mergeCell ref="C11:D11"/>
  </mergeCells>
  <dataValidations count="5">
    <dataValidation type="list" allowBlank="1" showInputMessage="1" showErrorMessage="1" errorTitle="CONTEÚDO INVÁLIDO" error="Selecione apenas &quot;SIM&quot;, &quot;NÃO&quot; ou DEL para limpar o campo._x000a_" prompt="Selecione &quot;SIM&quot; ou &quot;NÃO&quot;" sqref="C14">
      <formula1>$A$18:$A$20</formula1>
    </dataValidation>
    <dataValidation type="whole" operator="greaterThanOrEqual" showInputMessage="1" showErrorMessage="1" errorTitle="Conteúdo Inválido" error="Digite apenas números inteiros ou deixe o campo em branco" sqref="C6:D7">
      <formula1>0</formula1>
    </dataValidation>
    <dataValidation type="whole" operator="greaterThanOrEqual" allowBlank="1" showInputMessage="1" showErrorMessage="1" errorTitle="Conteúdo Inválido" error="Digite apenas números inteiros ou deixe o campo em branco" sqref="C9:D13">
      <formula1>0</formula1>
    </dataValidation>
    <dataValidation operator="greaterThanOrEqual" allowBlank="1" showInputMessage="1" showErrorMessage="1" sqref="E6:E14"/>
    <dataValidation type="list" allowBlank="1" showInputMessage="1" showErrorMessage="1" errorTitle="CONTEÚDO INVÁLIDO" error="Selecione apenas &quot;SIM&quot;, &quot;NÃO&quot; ou DEL para limpar o campo._x000a_" prompt="Selecione &quot;SIM&quot; ou &quot;NÃO&quot;" sqref="C8">
      <formula1>$A$18:$A$20</formula1>
    </dataValidation>
  </dataValidations>
  <pageMargins left="0.511811024" right="0.511811024" top="0.78740157499999996" bottom="0.78740157499999996" header="0.31496062000000002" footer="0.31496062000000002"/>
  <pageSetup paperSize="9" orientation="portrait"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4">
    <tabColor theme="3" tint="0.79998168889431442"/>
  </sheetPr>
  <dimension ref="A1:AD57"/>
  <sheetViews>
    <sheetView topLeftCell="A2" zoomScale="70" zoomScaleNormal="70" workbookViewId="0">
      <pane ySplit="1" topLeftCell="A24" activePane="bottomLeft" state="frozen"/>
      <selection activeCell="A119" sqref="A1:IV65536"/>
      <selection pane="bottomLeft" activeCell="G14" sqref="G14"/>
    </sheetView>
  </sheetViews>
  <sheetFormatPr defaultColWidth="14.42578125" defaultRowHeight="15.75" customHeight="1" x14ac:dyDescent="0.2"/>
  <cols>
    <col min="1" max="1" width="10.140625" style="107" customWidth="1"/>
    <col min="2" max="2" width="96.28515625" style="12" customWidth="1"/>
    <col min="3" max="6" width="20.140625" style="12" customWidth="1"/>
    <col min="7" max="7" width="62.28515625" style="12" customWidth="1"/>
    <col min="8" max="8" width="7.85546875" style="12" hidden="1" customWidth="1"/>
    <col min="9" max="9" width="9.28515625" style="12" hidden="1" customWidth="1"/>
    <col min="10" max="10" width="13.7109375" style="12" hidden="1" customWidth="1"/>
    <col min="11" max="16384" width="14.42578125" style="12"/>
  </cols>
  <sheetData>
    <row r="1" spans="1:30" s="39" customFormat="1" ht="33" hidden="1" customHeight="1" thickBot="1" x14ac:dyDescent="0.25">
      <c r="A1" s="298" t="s">
        <v>399</v>
      </c>
      <c r="B1" s="298"/>
      <c r="C1" s="298"/>
      <c r="D1" s="298"/>
      <c r="E1" s="298"/>
      <c r="F1" s="298"/>
      <c r="G1" s="38"/>
    </row>
    <row r="2" spans="1:30" s="39" customFormat="1" ht="129.75" customHeight="1" x14ac:dyDescent="0.2">
      <c r="A2" s="304" t="s">
        <v>410</v>
      </c>
      <c r="B2" s="285"/>
      <c r="C2" s="285"/>
      <c r="D2" s="285"/>
      <c r="E2" s="285"/>
      <c r="F2" s="285"/>
      <c r="G2" s="285"/>
      <c r="H2" s="72"/>
      <c r="I2" s="72"/>
      <c r="J2" s="73"/>
      <c r="K2" s="73"/>
      <c r="L2" s="73"/>
      <c r="M2" s="73"/>
      <c r="N2" s="73"/>
    </row>
    <row r="3" spans="1:30" s="31" customFormat="1" ht="30" customHeight="1" x14ac:dyDescent="0.2">
      <c r="A3" s="303" t="s">
        <v>60</v>
      </c>
      <c r="B3" s="303"/>
      <c r="C3" s="303"/>
      <c r="D3" s="303"/>
      <c r="E3" s="303"/>
      <c r="F3" s="303"/>
      <c r="G3" s="303"/>
      <c r="H3" s="92"/>
      <c r="I3" s="93"/>
      <c r="J3" s="29"/>
      <c r="K3" s="29"/>
      <c r="L3" s="29"/>
      <c r="M3" s="29"/>
      <c r="N3" s="29"/>
      <c r="O3" s="29"/>
    </row>
    <row r="4" spans="1:30" s="31" customFormat="1" ht="30" customHeight="1" x14ac:dyDescent="0.2">
      <c r="A4" s="302" t="s">
        <v>105</v>
      </c>
      <c r="B4" s="302"/>
      <c r="C4" s="302"/>
      <c r="D4" s="302"/>
      <c r="E4" s="302"/>
      <c r="F4" s="302"/>
      <c r="G4" s="302"/>
      <c r="H4" s="40" t="s">
        <v>176</v>
      </c>
      <c r="I4" s="30" t="s">
        <v>177</v>
      </c>
      <c r="J4" s="29"/>
      <c r="K4" s="29"/>
      <c r="L4" s="29"/>
      <c r="M4" s="29"/>
      <c r="N4" s="29"/>
      <c r="O4" s="29"/>
    </row>
    <row r="5" spans="1:30" s="31" customFormat="1" ht="30" customHeight="1" x14ac:dyDescent="0.2">
      <c r="A5" s="14" t="s">
        <v>65</v>
      </c>
      <c r="B5" s="14" t="s">
        <v>90</v>
      </c>
      <c r="C5" s="307" t="s">
        <v>0</v>
      </c>
      <c r="D5" s="307"/>
      <c r="E5" s="307"/>
      <c r="F5" s="307"/>
      <c r="G5" s="14" t="s">
        <v>401</v>
      </c>
      <c r="H5" s="94"/>
      <c r="I5" s="93"/>
      <c r="J5" s="29"/>
      <c r="K5" s="29"/>
      <c r="L5" s="29"/>
      <c r="M5" s="29"/>
      <c r="N5" s="29"/>
      <c r="O5" s="29"/>
    </row>
    <row r="6" spans="1:30" s="31" customFormat="1" ht="30" customHeight="1" x14ac:dyDescent="0.2">
      <c r="A6" s="41">
        <v>58</v>
      </c>
      <c r="B6" s="42" t="s">
        <v>100</v>
      </c>
      <c r="C6" s="108">
        <v>6706</v>
      </c>
      <c r="D6" s="109" t="s">
        <v>232</v>
      </c>
      <c r="E6" s="108">
        <v>2416</v>
      </c>
      <c r="F6" s="109" t="s">
        <v>233</v>
      </c>
      <c r="G6" s="70"/>
      <c r="H6" s="95">
        <f>IF(C6&gt;0,1,0)+IF(E6&gt;0,1,0)</f>
        <v>2</v>
      </c>
      <c r="I6" s="20">
        <v>2</v>
      </c>
      <c r="J6" s="29" t="s">
        <v>255</v>
      </c>
      <c r="K6" s="29"/>
      <c r="L6" s="29"/>
      <c r="M6" s="29"/>
      <c r="N6" s="29"/>
      <c r="O6" s="29"/>
    </row>
    <row r="7" spans="1:30" s="31" customFormat="1" ht="30" customHeight="1" x14ac:dyDescent="0.2">
      <c r="A7" s="315">
        <v>59</v>
      </c>
      <c r="B7" s="316" t="s">
        <v>264</v>
      </c>
      <c r="C7" s="110"/>
      <c r="D7" s="317" t="s">
        <v>256</v>
      </c>
      <c r="E7" s="317"/>
      <c r="F7" s="317"/>
      <c r="G7" s="70"/>
      <c r="H7" s="318">
        <f>IF(OR(C7&lt;&gt;"",C8&lt;&gt;"",C9&lt;&gt;""),1,0)</f>
        <v>1</v>
      </c>
      <c r="I7" s="312">
        <v>1</v>
      </c>
      <c r="J7" s="29"/>
      <c r="K7" s="29"/>
      <c r="L7" s="29"/>
      <c r="M7" s="29"/>
      <c r="N7" s="29"/>
      <c r="O7" s="29"/>
    </row>
    <row r="8" spans="1:30" s="31" customFormat="1" ht="30" customHeight="1" x14ac:dyDescent="0.2">
      <c r="A8" s="315"/>
      <c r="B8" s="316"/>
      <c r="C8" s="110"/>
      <c r="D8" s="317" t="s">
        <v>257</v>
      </c>
      <c r="E8" s="317"/>
      <c r="F8" s="317"/>
      <c r="G8" s="70"/>
      <c r="H8" s="319"/>
      <c r="I8" s="313"/>
      <c r="J8" s="29"/>
      <c r="K8" s="29"/>
      <c r="L8" s="29"/>
      <c r="M8" s="29"/>
      <c r="N8" s="29"/>
      <c r="O8" s="29"/>
    </row>
    <row r="9" spans="1:30" s="31" customFormat="1" ht="30" customHeight="1" x14ac:dyDescent="0.2">
      <c r="A9" s="315"/>
      <c r="B9" s="316"/>
      <c r="C9" s="110" t="s">
        <v>259</v>
      </c>
      <c r="D9" s="317" t="s">
        <v>258</v>
      </c>
      <c r="E9" s="317"/>
      <c r="F9" s="317"/>
      <c r="G9" s="70"/>
      <c r="H9" s="320"/>
      <c r="I9" s="314"/>
      <c r="J9" s="29"/>
      <c r="K9" s="29"/>
      <c r="L9" s="29"/>
      <c r="M9" s="29"/>
      <c r="N9" s="29"/>
      <c r="O9" s="29"/>
    </row>
    <row r="10" spans="1:30" s="31" customFormat="1" ht="30" customHeight="1" x14ac:dyDescent="0.2">
      <c r="A10" s="41">
        <v>60</v>
      </c>
      <c r="B10" s="42" t="s">
        <v>207</v>
      </c>
      <c r="C10" s="108">
        <v>464</v>
      </c>
      <c r="D10" s="109" t="s">
        <v>232</v>
      </c>
      <c r="E10" s="108">
        <v>199</v>
      </c>
      <c r="F10" s="109" t="s">
        <v>233</v>
      </c>
      <c r="G10" s="70" t="s">
        <v>488</v>
      </c>
      <c r="H10" s="95">
        <f>IF(C10&lt;&gt;"",1,0)+IF(E10&lt;&gt;"",1,0)</f>
        <v>2</v>
      </c>
      <c r="I10" s="20">
        <v>2</v>
      </c>
      <c r="J10" s="29" t="s">
        <v>253</v>
      </c>
      <c r="K10" s="29"/>
      <c r="L10" s="29"/>
      <c r="M10" s="29"/>
      <c r="N10" s="29"/>
      <c r="O10" s="29"/>
    </row>
    <row r="11" spans="1:30" s="31" customFormat="1" ht="30" customHeight="1" x14ac:dyDescent="0.2">
      <c r="A11" s="41">
        <v>61</v>
      </c>
      <c r="B11" s="42" t="s">
        <v>206</v>
      </c>
      <c r="C11" s="108">
        <v>328</v>
      </c>
      <c r="D11" s="109" t="s">
        <v>232</v>
      </c>
      <c r="E11" s="108">
        <v>132</v>
      </c>
      <c r="F11" s="109" t="s">
        <v>233</v>
      </c>
      <c r="G11" s="70" t="s">
        <v>489</v>
      </c>
      <c r="H11" s="95">
        <f>IF(C11&lt;&gt;"",1,0)+IF(E11&lt;&gt;"",1,0)</f>
        <v>2</v>
      </c>
      <c r="I11" s="20">
        <v>2</v>
      </c>
      <c r="J11" s="29" t="s">
        <v>253</v>
      </c>
      <c r="K11" s="29"/>
      <c r="L11" s="29"/>
      <c r="M11" s="29"/>
      <c r="N11" s="29"/>
      <c r="O11" s="29"/>
    </row>
    <row r="12" spans="1:30" s="31" customFormat="1" ht="30" customHeight="1" x14ac:dyDescent="0.2">
      <c r="A12" s="41">
        <v>62</v>
      </c>
      <c r="B12" s="42" t="s">
        <v>162</v>
      </c>
      <c r="C12" s="108">
        <v>70</v>
      </c>
      <c r="D12" s="109" t="s">
        <v>232</v>
      </c>
      <c r="E12" s="108">
        <v>119</v>
      </c>
      <c r="F12" s="109" t="s">
        <v>233</v>
      </c>
      <c r="G12" s="70" t="s">
        <v>488</v>
      </c>
      <c r="H12" s="95">
        <f>IF(C12&lt;&gt;"",1,0)+IF(E12&lt;&gt;"",1,0)</f>
        <v>2</v>
      </c>
      <c r="I12" s="20">
        <v>2</v>
      </c>
      <c r="J12" s="29" t="s">
        <v>253</v>
      </c>
      <c r="K12" s="29"/>
      <c r="L12" s="29"/>
      <c r="M12" s="29"/>
      <c r="N12" s="29"/>
      <c r="O12" s="29"/>
    </row>
    <row r="13" spans="1:30" s="31" customFormat="1" ht="30" customHeight="1" x14ac:dyDescent="0.2">
      <c r="A13" s="41">
        <v>63</v>
      </c>
      <c r="B13" s="96" t="s">
        <v>208</v>
      </c>
      <c r="C13" s="301">
        <v>0</v>
      </c>
      <c r="D13" s="301"/>
      <c r="E13" s="301"/>
      <c r="F13" s="301"/>
      <c r="G13" s="70" t="s">
        <v>490</v>
      </c>
      <c r="H13" s="97">
        <f>COUNTIF(C13,"&gt;=0")</f>
        <v>1</v>
      </c>
      <c r="I13" s="20">
        <v>1</v>
      </c>
      <c r="J13" s="29"/>
      <c r="K13" s="29"/>
      <c r="L13" s="29"/>
      <c r="M13" s="29"/>
      <c r="N13" s="29"/>
      <c r="O13" s="29"/>
    </row>
    <row r="14" spans="1:30" s="31" customFormat="1" ht="30" customHeight="1" x14ac:dyDescent="0.2">
      <c r="A14" s="14" t="s">
        <v>65</v>
      </c>
      <c r="B14" s="14" t="s">
        <v>90</v>
      </c>
      <c r="C14" s="306" t="s">
        <v>0</v>
      </c>
      <c r="D14" s="306"/>
      <c r="E14" s="306"/>
      <c r="F14" s="306"/>
      <c r="G14" s="111" t="s">
        <v>401</v>
      </c>
      <c r="H14" s="92"/>
      <c r="I14" s="93"/>
      <c r="J14" s="29"/>
      <c r="K14" s="29"/>
      <c r="L14" s="29"/>
      <c r="M14" s="29"/>
      <c r="N14" s="29"/>
      <c r="O14" s="29"/>
    </row>
    <row r="15" spans="1:30" s="31" customFormat="1" ht="30" customHeight="1" x14ac:dyDescent="0.2">
      <c r="A15" s="41">
        <v>64</v>
      </c>
      <c r="B15" s="42" t="s">
        <v>101</v>
      </c>
      <c r="C15" s="305">
        <v>7</v>
      </c>
      <c r="D15" s="305"/>
      <c r="E15" s="305"/>
      <c r="F15" s="305"/>
      <c r="G15" s="70" t="s">
        <v>487</v>
      </c>
      <c r="H15" s="97">
        <f>COUNTIF(C15,"&gt;=0")</f>
        <v>1</v>
      </c>
      <c r="I15" s="98">
        <v>1</v>
      </c>
      <c r="J15" s="99" t="s">
        <v>248</v>
      </c>
      <c r="K15" s="99"/>
      <c r="L15" s="99"/>
      <c r="M15" s="99"/>
      <c r="N15" s="99"/>
      <c r="O15" s="99"/>
      <c r="P15" s="100"/>
      <c r="Q15" s="100"/>
      <c r="R15" s="100"/>
      <c r="S15" s="100"/>
      <c r="T15" s="100"/>
      <c r="U15" s="100"/>
      <c r="V15" s="100"/>
      <c r="W15" s="100"/>
      <c r="X15" s="100"/>
      <c r="Y15" s="100"/>
      <c r="Z15" s="100"/>
      <c r="AA15" s="100"/>
      <c r="AB15" s="100"/>
      <c r="AC15" s="100"/>
      <c r="AD15" s="100"/>
    </row>
    <row r="16" spans="1:30" s="31" customFormat="1" ht="30" customHeight="1" x14ac:dyDescent="0.2">
      <c r="A16" s="41">
        <v>65</v>
      </c>
      <c r="B16" s="42" t="s">
        <v>102</v>
      </c>
      <c r="C16" s="305">
        <v>7</v>
      </c>
      <c r="D16" s="305"/>
      <c r="E16" s="305"/>
      <c r="F16" s="305"/>
      <c r="G16" s="70" t="s">
        <v>487</v>
      </c>
      <c r="H16" s="97">
        <f>COUNTIF(C16,"&gt;=0")</f>
        <v>1</v>
      </c>
      <c r="I16" s="98">
        <v>1</v>
      </c>
      <c r="J16" s="29" t="s">
        <v>248</v>
      </c>
      <c r="K16" s="99"/>
      <c r="L16" s="99"/>
      <c r="M16" s="99"/>
      <c r="N16" s="99"/>
      <c r="O16" s="99"/>
      <c r="P16" s="100"/>
      <c r="Q16" s="100"/>
      <c r="R16" s="100"/>
      <c r="S16" s="100"/>
      <c r="T16" s="100"/>
      <c r="U16" s="100"/>
      <c r="V16" s="100"/>
      <c r="W16" s="100"/>
      <c r="X16" s="100"/>
      <c r="Y16" s="100"/>
      <c r="Z16" s="100"/>
      <c r="AA16" s="100"/>
      <c r="AB16" s="100"/>
      <c r="AC16" s="100"/>
      <c r="AD16" s="100"/>
    </row>
    <row r="17" spans="1:30" s="31" customFormat="1" ht="30" customHeight="1" x14ac:dyDescent="0.2">
      <c r="A17" s="41">
        <v>66</v>
      </c>
      <c r="B17" s="42" t="s">
        <v>103</v>
      </c>
      <c r="C17" s="305">
        <v>1</v>
      </c>
      <c r="D17" s="305"/>
      <c r="E17" s="305"/>
      <c r="F17" s="305"/>
      <c r="G17" s="70" t="s">
        <v>487</v>
      </c>
      <c r="H17" s="97">
        <f>COUNTIF(C17,"&gt;=0")</f>
        <v>1</v>
      </c>
      <c r="I17" s="98">
        <v>1</v>
      </c>
      <c r="J17" s="29" t="s">
        <v>248</v>
      </c>
      <c r="K17" s="99"/>
      <c r="L17" s="99"/>
      <c r="M17" s="99"/>
      <c r="N17" s="99"/>
      <c r="O17" s="99"/>
      <c r="P17" s="100"/>
      <c r="Q17" s="100"/>
      <c r="R17" s="100"/>
      <c r="S17" s="100"/>
      <c r="T17" s="100"/>
      <c r="U17" s="100"/>
      <c r="V17" s="100"/>
      <c r="W17" s="100"/>
      <c r="X17" s="100"/>
      <c r="Y17" s="100"/>
      <c r="Z17" s="100"/>
      <c r="AA17" s="100"/>
      <c r="AB17" s="100"/>
      <c r="AC17" s="100"/>
      <c r="AD17" s="100"/>
    </row>
    <row r="18" spans="1:30" s="31" customFormat="1" ht="30" customHeight="1" x14ac:dyDescent="0.2">
      <c r="A18" s="41">
        <v>67</v>
      </c>
      <c r="B18" s="42" t="s">
        <v>104</v>
      </c>
      <c r="C18" s="305">
        <v>4</v>
      </c>
      <c r="D18" s="305"/>
      <c r="E18" s="305"/>
      <c r="F18" s="305"/>
      <c r="G18" s="70" t="s">
        <v>487</v>
      </c>
      <c r="H18" s="97">
        <f>COUNTIF(C18,"&gt;=0")</f>
        <v>1</v>
      </c>
      <c r="I18" s="98">
        <v>1</v>
      </c>
      <c r="J18" s="29" t="s">
        <v>248</v>
      </c>
      <c r="K18" s="99"/>
      <c r="L18" s="99"/>
      <c r="M18" s="99"/>
      <c r="N18" s="99"/>
      <c r="O18" s="99"/>
      <c r="P18" s="100"/>
      <c r="Q18" s="100"/>
      <c r="R18" s="100"/>
      <c r="S18" s="100"/>
      <c r="T18" s="100"/>
      <c r="U18" s="100"/>
      <c r="V18" s="100"/>
      <c r="W18" s="100"/>
      <c r="X18" s="100"/>
      <c r="Y18" s="100"/>
      <c r="Z18" s="100"/>
      <c r="AA18" s="100"/>
      <c r="AB18" s="100"/>
      <c r="AC18" s="100"/>
      <c r="AD18" s="100"/>
    </row>
    <row r="19" spans="1:30" s="31" customFormat="1" ht="30" customHeight="1" x14ac:dyDescent="0.2">
      <c r="A19" s="41">
        <v>68</v>
      </c>
      <c r="B19" s="63" t="s">
        <v>209</v>
      </c>
      <c r="C19" s="225" t="s">
        <v>228</v>
      </c>
      <c r="D19" s="308"/>
      <c r="E19" s="308"/>
      <c r="F19" s="308"/>
      <c r="G19" s="70"/>
      <c r="H19" s="101">
        <f>IF(OR(C19="Selecione SIM ou NÃO",C19=""),0,1)</f>
        <v>1</v>
      </c>
      <c r="I19" s="20">
        <v>1</v>
      </c>
      <c r="J19" s="29"/>
      <c r="K19" s="29"/>
      <c r="L19" s="29"/>
      <c r="M19" s="29"/>
      <c r="N19" s="29"/>
      <c r="O19" s="29"/>
    </row>
    <row r="20" spans="1:30" s="31" customFormat="1" ht="30" customHeight="1" x14ac:dyDescent="0.2">
      <c r="A20" s="41">
        <v>69</v>
      </c>
      <c r="B20" s="43" t="s">
        <v>66</v>
      </c>
      <c r="C20" s="305">
        <v>3300</v>
      </c>
      <c r="D20" s="305"/>
      <c r="E20" s="305"/>
      <c r="F20" s="305"/>
      <c r="G20" s="70"/>
      <c r="H20" s="97">
        <f t="shared" ref="H20:H25" si="0">COUNTIF(C20,"&gt;=0")</f>
        <v>1</v>
      </c>
      <c r="I20" s="20">
        <v>1</v>
      </c>
      <c r="J20" s="29" t="s">
        <v>248</v>
      </c>
      <c r="K20" s="29"/>
      <c r="L20" s="29"/>
      <c r="M20" s="29"/>
      <c r="N20" s="29"/>
      <c r="O20" s="29"/>
    </row>
    <row r="21" spans="1:30" s="31" customFormat="1" ht="30" customHeight="1" x14ac:dyDescent="0.2">
      <c r="A21" s="41">
        <v>70</v>
      </c>
      <c r="B21" s="43" t="s">
        <v>67</v>
      </c>
      <c r="C21" s="305">
        <v>2400</v>
      </c>
      <c r="D21" s="305"/>
      <c r="E21" s="305"/>
      <c r="F21" s="305"/>
      <c r="G21" s="70"/>
      <c r="H21" s="97">
        <f t="shared" si="0"/>
        <v>1</v>
      </c>
      <c r="I21" s="20">
        <v>1</v>
      </c>
      <c r="J21" s="29" t="s">
        <v>248</v>
      </c>
      <c r="K21" s="29"/>
      <c r="L21" s="29"/>
      <c r="M21" s="29"/>
      <c r="N21" s="29"/>
      <c r="O21" s="29"/>
    </row>
    <row r="22" spans="1:30" s="31" customFormat="1" ht="30" customHeight="1" x14ac:dyDescent="0.2">
      <c r="A22" s="41">
        <v>71</v>
      </c>
      <c r="B22" s="42" t="s">
        <v>14</v>
      </c>
      <c r="C22" s="305">
        <v>920</v>
      </c>
      <c r="D22" s="305"/>
      <c r="E22" s="305"/>
      <c r="F22" s="305"/>
      <c r="G22" s="37"/>
      <c r="H22" s="83">
        <f t="shared" si="0"/>
        <v>1</v>
      </c>
      <c r="I22" s="20">
        <v>1</v>
      </c>
      <c r="J22" s="29" t="s">
        <v>248</v>
      </c>
      <c r="K22" s="29"/>
      <c r="L22" s="29"/>
      <c r="M22" s="29"/>
      <c r="N22" s="29"/>
      <c r="O22" s="29"/>
    </row>
    <row r="23" spans="1:30" s="31" customFormat="1" ht="30" customHeight="1" x14ac:dyDescent="0.2">
      <c r="A23" s="41">
        <v>72</v>
      </c>
      <c r="B23" s="44" t="s">
        <v>106</v>
      </c>
      <c r="C23" s="305"/>
      <c r="D23" s="305"/>
      <c r="E23" s="305"/>
      <c r="F23" s="305"/>
      <c r="G23" s="37"/>
      <c r="H23" s="83">
        <f t="shared" si="0"/>
        <v>0</v>
      </c>
      <c r="I23" s="20">
        <v>1</v>
      </c>
      <c r="J23" s="29" t="s">
        <v>248</v>
      </c>
      <c r="K23" s="29"/>
      <c r="L23" s="29"/>
      <c r="M23" s="29"/>
      <c r="N23" s="29"/>
      <c r="O23" s="29"/>
    </row>
    <row r="24" spans="1:30" s="31" customFormat="1" ht="30" customHeight="1" x14ac:dyDescent="0.2">
      <c r="A24" s="41">
        <v>73</v>
      </c>
      <c r="B24" s="42" t="s">
        <v>15</v>
      </c>
      <c r="C24" s="311"/>
      <c r="D24" s="311"/>
      <c r="E24" s="311"/>
      <c r="F24" s="311"/>
      <c r="G24" s="37"/>
      <c r="H24" s="83">
        <f t="shared" si="0"/>
        <v>0</v>
      </c>
      <c r="I24" s="20">
        <v>1</v>
      </c>
      <c r="J24" s="29" t="s">
        <v>248</v>
      </c>
      <c r="K24" s="29"/>
      <c r="L24" s="29"/>
      <c r="M24" s="29"/>
      <c r="N24" s="29"/>
      <c r="O24" s="29"/>
    </row>
    <row r="25" spans="1:30" s="31" customFormat="1" ht="30" customHeight="1" x14ac:dyDescent="0.2">
      <c r="A25" s="41">
        <v>74</v>
      </c>
      <c r="B25" s="42" t="s">
        <v>210</v>
      </c>
      <c r="C25" s="305">
        <v>0</v>
      </c>
      <c r="D25" s="305"/>
      <c r="E25" s="305"/>
      <c r="F25" s="305"/>
      <c r="G25" s="37"/>
      <c r="H25" s="83">
        <f t="shared" si="0"/>
        <v>1</v>
      </c>
      <c r="I25" s="20">
        <v>1</v>
      </c>
      <c r="J25" s="29" t="s">
        <v>248</v>
      </c>
      <c r="K25" s="29"/>
      <c r="L25" s="29"/>
      <c r="M25" s="29"/>
      <c r="N25" s="29"/>
      <c r="O25" s="29"/>
    </row>
    <row r="26" spans="1:30" s="78" customFormat="1" ht="67.5" customHeight="1" x14ac:dyDescent="0.2">
      <c r="A26" s="309" t="s">
        <v>16</v>
      </c>
      <c r="B26" s="310"/>
      <c r="C26" s="112" t="s">
        <v>465</v>
      </c>
      <c r="D26" s="112" t="s">
        <v>466</v>
      </c>
      <c r="E26" s="112" t="s">
        <v>467</v>
      </c>
      <c r="F26" s="112" t="s">
        <v>468</v>
      </c>
      <c r="G26" s="113" t="s">
        <v>401</v>
      </c>
      <c r="H26" s="102"/>
      <c r="I26" s="103"/>
      <c r="J26" s="77"/>
      <c r="K26" s="77"/>
      <c r="L26" s="77"/>
      <c r="M26" s="77"/>
      <c r="N26" s="77"/>
      <c r="O26" s="77"/>
    </row>
    <row r="27" spans="1:30" s="31" customFormat="1" ht="30" customHeight="1" x14ac:dyDescent="0.2">
      <c r="A27" s="41">
        <v>75</v>
      </c>
      <c r="B27" s="42" t="s">
        <v>404</v>
      </c>
      <c r="C27" s="114"/>
      <c r="D27" s="114"/>
      <c r="E27" s="114"/>
      <c r="F27" s="114"/>
      <c r="G27" s="37"/>
      <c r="H27" s="83">
        <f>COUNTIF(C27:F27,"&gt;=0")</f>
        <v>0</v>
      </c>
      <c r="I27" s="20">
        <v>4</v>
      </c>
      <c r="J27" s="29" t="s">
        <v>254</v>
      </c>
      <c r="K27" s="29"/>
      <c r="L27" s="29"/>
      <c r="M27" s="29"/>
      <c r="N27" s="29"/>
      <c r="O27" s="29"/>
    </row>
    <row r="28" spans="1:30" s="31" customFormat="1" ht="30" customHeight="1" x14ac:dyDescent="0.2">
      <c r="A28" s="41">
        <v>76</v>
      </c>
      <c r="B28" s="42" t="s">
        <v>463</v>
      </c>
      <c r="C28" s="114"/>
      <c r="D28" s="114"/>
      <c r="E28" s="114"/>
      <c r="F28" s="114"/>
      <c r="G28" s="37"/>
      <c r="H28" s="83">
        <f>COUNTIF(C28:F28,"&gt;=0")</f>
        <v>0</v>
      </c>
      <c r="I28" s="20">
        <v>4</v>
      </c>
      <c r="J28" s="29" t="s">
        <v>254</v>
      </c>
      <c r="K28" s="29"/>
      <c r="L28" s="29"/>
      <c r="M28" s="29"/>
      <c r="N28" s="29"/>
      <c r="O28" s="29"/>
    </row>
    <row r="29" spans="1:30" s="31" customFormat="1" ht="30" customHeight="1" x14ac:dyDescent="0.2">
      <c r="A29" s="41">
        <v>77</v>
      </c>
      <c r="B29" s="42" t="s">
        <v>464</v>
      </c>
      <c r="C29" s="114"/>
      <c r="D29" s="114"/>
      <c r="E29" s="114"/>
      <c r="F29" s="114"/>
      <c r="G29" s="37"/>
      <c r="H29" s="83">
        <f>COUNTIF(C29:F29,"&gt;=0")</f>
        <v>0</v>
      </c>
      <c r="I29" s="20">
        <v>4</v>
      </c>
      <c r="J29" s="29" t="s">
        <v>254</v>
      </c>
      <c r="K29" s="29"/>
      <c r="L29" s="29"/>
      <c r="M29" s="29"/>
      <c r="N29" s="29"/>
      <c r="O29" s="29"/>
    </row>
    <row r="30" spans="1:30" s="31" customFormat="1" x14ac:dyDescent="0.2">
      <c r="A30" s="104"/>
      <c r="B30" s="29"/>
      <c r="C30" s="29"/>
      <c r="D30" s="29"/>
      <c r="E30" s="29"/>
      <c r="F30" s="29"/>
      <c r="G30" s="11"/>
      <c r="H30" s="30">
        <f>SUM(H6:H29)</f>
        <v>19</v>
      </c>
      <c r="I30" s="30">
        <f>SUM(I6:I29)</f>
        <v>33</v>
      </c>
      <c r="J30" s="29"/>
      <c r="K30" s="29"/>
      <c r="L30" s="29"/>
      <c r="M30" s="29"/>
      <c r="N30" s="29"/>
      <c r="O30" s="29"/>
    </row>
    <row r="31" spans="1:30" s="31" customFormat="1" ht="47.25" hidden="1" x14ac:dyDescent="0.2">
      <c r="A31" s="45" t="s">
        <v>462</v>
      </c>
      <c r="B31" s="29"/>
      <c r="C31" s="29"/>
      <c r="D31" s="29"/>
      <c r="E31" s="29"/>
      <c r="F31" s="29"/>
      <c r="G31" s="29"/>
      <c r="H31" s="29"/>
      <c r="I31" s="29"/>
      <c r="J31" s="29"/>
      <c r="K31" s="29"/>
      <c r="L31" s="29"/>
      <c r="M31" s="29"/>
      <c r="N31" s="29"/>
      <c r="O31" s="29"/>
    </row>
    <row r="32" spans="1:30" s="31" customFormat="1" hidden="1" x14ac:dyDescent="0.2">
      <c r="A32" s="46" t="s">
        <v>228</v>
      </c>
      <c r="B32" s="29"/>
      <c r="C32" s="29"/>
      <c r="D32" s="29"/>
      <c r="E32" s="29"/>
      <c r="F32" s="29"/>
      <c r="G32" s="29"/>
      <c r="H32" s="29"/>
      <c r="I32" s="29"/>
      <c r="J32" s="29"/>
      <c r="K32" s="29"/>
      <c r="L32" s="29"/>
      <c r="M32" s="29"/>
      <c r="N32" s="29"/>
      <c r="O32" s="29"/>
    </row>
    <row r="33" spans="1:15" s="31" customFormat="1" hidden="1" x14ac:dyDescent="0.2">
      <c r="A33" s="46" t="s">
        <v>229</v>
      </c>
      <c r="B33" s="29"/>
      <c r="C33" s="29"/>
      <c r="D33" s="29"/>
      <c r="E33" s="29"/>
      <c r="F33" s="29"/>
      <c r="G33" s="29"/>
      <c r="H33" s="29"/>
      <c r="I33" s="29"/>
      <c r="J33" s="29"/>
      <c r="K33" s="29"/>
      <c r="L33" s="29"/>
      <c r="M33" s="29"/>
      <c r="N33" s="29"/>
      <c r="O33" s="29"/>
    </row>
    <row r="34" spans="1:15" s="31" customFormat="1" hidden="1" x14ac:dyDescent="0.2">
      <c r="A34" s="104"/>
      <c r="B34" s="29"/>
      <c r="C34" s="29"/>
      <c r="D34" s="29"/>
      <c r="E34" s="29"/>
      <c r="F34" s="29"/>
      <c r="G34" s="29"/>
      <c r="H34" s="29"/>
      <c r="I34" s="29"/>
      <c r="J34" s="29"/>
      <c r="K34" s="29"/>
      <c r="L34" s="29"/>
      <c r="M34" s="29"/>
      <c r="N34" s="29"/>
      <c r="O34" s="29"/>
    </row>
    <row r="35" spans="1:15" ht="18.75" hidden="1" x14ac:dyDescent="0.2">
      <c r="A35" s="105" t="s">
        <v>259</v>
      </c>
      <c r="B35" s="11"/>
      <c r="C35" s="11"/>
      <c r="D35" s="11"/>
      <c r="E35" s="11"/>
      <c r="F35" s="11"/>
      <c r="G35" s="11"/>
      <c r="H35" s="11"/>
      <c r="I35" s="11"/>
      <c r="J35" s="11"/>
      <c r="K35" s="11"/>
      <c r="L35" s="11"/>
      <c r="M35" s="11"/>
      <c r="N35" s="11"/>
      <c r="O35" s="11"/>
    </row>
    <row r="36" spans="1:15" ht="12.75" x14ac:dyDescent="0.2">
      <c r="A36" s="106"/>
      <c r="B36" s="11"/>
      <c r="C36" s="11"/>
      <c r="D36" s="11"/>
      <c r="E36" s="11"/>
      <c r="F36" s="11"/>
      <c r="G36" s="11"/>
      <c r="H36" s="11"/>
      <c r="I36" s="11"/>
      <c r="J36" s="11"/>
      <c r="K36" s="11"/>
      <c r="L36" s="11"/>
      <c r="M36" s="11"/>
      <c r="N36" s="11"/>
      <c r="O36" s="11"/>
    </row>
    <row r="37" spans="1:15" ht="12.75" x14ac:dyDescent="0.2">
      <c r="A37" s="106"/>
      <c r="B37" s="11"/>
      <c r="C37" s="11"/>
      <c r="D37" s="11"/>
      <c r="E37" s="11"/>
      <c r="F37" s="11"/>
      <c r="G37" s="11"/>
      <c r="H37" s="11"/>
      <c r="I37" s="11"/>
      <c r="J37" s="11"/>
      <c r="K37" s="11"/>
      <c r="L37" s="11"/>
      <c r="M37" s="11"/>
      <c r="N37" s="11"/>
      <c r="O37" s="11"/>
    </row>
    <row r="38" spans="1:15" ht="15.75" customHeight="1" x14ac:dyDescent="0.2">
      <c r="A38" s="106"/>
      <c r="B38" s="11"/>
      <c r="C38" s="11"/>
      <c r="D38" s="11"/>
      <c r="E38" s="11"/>
      <c r="F38" s="11"/>
      <c r="G38" s="11"/>
      <c r="H38" s="11"/>
      <c r="I38" s="11"/>
      <c r="J38" s="11"/>
      <c r="K38" s="11"/>
      <c r="L38" s="11"/>
      <c r="M38" s="11"/>
      <c r="N38" s="11"/>
      <c r="O38" s="11"/>
    </row>
    <row r="39" spans="1:15" ht="15.75" customHeight="1" x14ac:dyDescent="0.2">
      <c r="A39" s="106"/>
      <c r="B39" s="11"/>
      <c r="C39" s="11"/>
      <c r="D39" s="11"/>
      <c r="E39" s="11"/>
      <c r="F39" s="11"/>
      <c r="G39" s="11"/>
      <c r="H39" s="11"/>
      <c r="I39" s="11"/>
      <c r="J39" s="11"/>
      <c r="K39" s="11"/>
      <c r="L39" s="11"/>
      <c r="M39" s="11"/>
      <c r="N39" s="11"/>
      <c r="O39" s="11"/>
    </row>
    <row r="40" spans="1:15" ht="15.75" customHeight="1" x14ac:dyDescent="0.2">
      <c r="A40" s="106"/>
      <c r="B40" s="11"/>
      <c r="C40" s="11"/>
      <c r="D40" s="11"/>
      <c r="E40" s="11"/>
      <c r="F40" s="11"/>
      <c r="G40" s="11"/>
      <c r="H40" s="11"/>
      <c r="I40" s="11"/>
      <c r="J40" s="11"/>
      <c r="K40" s="11"/>
      <c r="L40" s="11"/>
      <c r="M40" s="11"/>
      <c r="N40" s="11"/>
      <c r="O40" s="11"/>
    </row>
    <row r="41" spans="1:15" ht="15.75" customHeight="1" x14ac:dyDescent="0.2">
      <c r="A41" s="106"/>
      <c r="B41" s="11"/>
      <c r="C41" s="11"/>
      <c r="D41" s="11"/>
      <c r="E41" s="11"/>
      <c r="F41" s="11"/>
      <c r="G41" s="11"/>
      <c r="H41" s="11"/>
      <c r="I41" s="11"/>
      <c r="J41" s="11"/>
      <c r="K41" s="11"/>
      <c r="L41" s="11"/>
      <c r="M41" s="11"/>
      <c r="N41" s="11"/>
      <c r="O41" s="11"/>
    </row>
    <row r="42" spans="1:15" ht="15.75" customHeight="1" x14ac:dyDescent="0.2">
      <c r="A42" s="106"/>
      <c r="B42" s="11"/>
      <c r="C42" s="11"/>
      <c r="D42" s="11"/>
      <c r="E42" s="11"/>
      <c r="F42" s="11"/>
      <c r="G42" s="11"/>
      <c r="H42" s="11"/>
      <c r="I42" s="11"/>
      <c r="J42" s="11"/>
      <c r="K42" s="11"/>
      <c r="L42" s="11"/>
      <c r="M42" s="11"/>
      <c r="N42" s="11"/>
      <c r="O42" s="11"/>
    </row>
    <row r="43" spans="1:15" ht="15.75" customHeight="1" x14ac:dyDescent="0.2">
      <c r="A43" s="106"/>
      <c r="B43" s="11"/>
      <c r="C43" s="11"/>
      <c r="D43" s="11"/>
      <c r="E43" s="11"/>
      <c r="F43" s="11"/>
      <c r="G43" s="11"/>
      <c r="H43" s="11"/>
      <c r="I43" s="11"/>
      <c r="J43" s="11"/>
      <c r="K43" s="11"/>
      <c r="L43" s="11"/>
      <c r="M43" s="11"/>
      <c r="N43" s="11"/>
      <c r="O43" s="11"/>
    </row>
    <row r="44" spans="1:15" ht="15.75" customHeight="1" x14ac:dyDescent="0.2">
      <c r="A44" s="106"/>
      <c r="B44" s="11"/>
      <c r="C44" s="11"/>
      <c r="D44" s="11"/>
      <c r="E44" s="11"/>
      <c r="F44" s="11"/>
      <c r="G44" s="11"/>
      <c r="H44" s="11"/>
      <c r="I44" s="11"/>
      <c r="J44" s="11"/>
      <c r="K44" s="11"/>
      <c r="L44" s="11"/>
      <c r="M44" s="11"/>
      <c r="N44" s="11"/>
      <c r="O44" s="11"/>
    </row>
    <row r="45" spans="1:15" ht="15.75" customHeight="1" x14ac:dyDescent="0.2">
      <c r="A45" s="106"/>
      <c r="B45" s="11"/>
      <c r="C45" s="11"/>
      <c r="D45" s="11"/>
      <c r="E45" s="11"/>
      <c r="F45" s="11"/>
      <c r="G45" s="11"/>
      <c r="H45" s="11"/>
      <c r="I45" s="11"/>
      <c r="J45" s="11"/>
      <c r="K45" s="11"/>
      <c r="L45" s="11"/>
      <c r="M45" s="11"/>
      <c r="N45" s="11"/>
      <c r="O45" s="11"/>
    </row>
    <row r="46" spans="1:15" ht="15.75" customHeight="1" x14ac:dyDescent="0.2">
      <c r="A46" s="106"/>
      <c r="B46" s="11"/>
      <c r="C46" s="11"/>
      <c r="D46" s="11"/>
      <c r="E46" s="11"/>
      <c r="F46" s="11"/>
      <c r="G46" s="11"/>
      <c r="H46" s="11"/>
      <c r="I46" s="11"/>
      <c r="J46" s="11"/>
      <c r="K46" s="11"/>
      <c r="L46" s="11"/>
      <c r="M46" s="11"/>
      <c r="N46" s="11"/>
      <c r="O46" s="11"/>
    </row>
    <row r="47" spans="1:15" ht="15.75" customHeight="1" x14ac:dyDescent="0.2">
      <c r="A47" s="106"/>
      <c r="B47" s="11"/>
      <c r="C47" s="11"/>
      <c r="D47" s="11"/>
      <c r="E47" s="11"/>
      <c r="F47" s="11"/>
      <c r="G47" s="11"/>
      <c r="H47" s="11"/>
      <c r="I47" s="11"/>
      <c r="J47" s="11"/>
      <c r="K47" s="11"/>
      <c r="L47" s="11"/>
      <c r="M47" s="11"/>
      <c r="N47" s="11"/>
      <c r="O47" s="11"/>
    </row>
    <row r="48" spans="1:15" ht="15.75" customHeight="1" x14ac:dyDescent="0.2">
      <c r="A48" s="106"/>
      <c r="B48" s="11"/>
      <c r="C48" s="11"/>
      <c r="D48" s="11"/>
      <c r="E48" s="11"/>
      <c r="F48" s="11"/>
      <c r="G48" s="11"/>
      <c r="H48" s="11"/>
      <c r="I48" s="11"/>
      <c r="J48" s="11"/>
      <c r="K48" s="11"/>
      <c r="L48" s="11"/>
      <c r="M48" s="11"/>
      <c r="N48" s="11"/>
      <c r="O48" s="11"/>
    </row>
    <row r="49" spans="1:15" ht="15.75" customHeight="1" x14ac:dyDescent="0.2">
      <c r="A49" s="106"/>
      <c r="B49" s="11"/>
      <c r="C49" s="11"/>
      <c r="D49" s="11"/>
      <c r="E49" s="11"/>
      <c r="F49" s="11"/>
      <c r="G49" s="11"/>
      <c r="H49" s="11"/>
      <c r="I49" s="11"/>
      <c r="J49" s="11"/>
      <c r="K49" s="11"/>
      <c r="L49" s="11"/>
      <c r="M49" s="11"/>
      <c r="N49" s="11"/>
      <c r="O49" s="11"/>
    </row>
    <row r="50" spans="1:15" ht="15.75" customHeight="1" x14ac:dyDescent="0.2">
      <c r="A50" s="106"/>
      <c r="B50" s="11"/>
      <c r="C50" s="11"/>
      <c r="D50" s="11"/>
      <c r="E50" s="11"/>
      <c r="F50" s="11"/>
      <c r="G50" s="11"/>
      <c r="H50" s="11"/>
      <c r="I50" s="11"/>
      <c r="J50" s="11"/>
      <c r="K50" s="11"/>
      <c r="L50" s="11"/>
      <c r="M50" s="11"/>
      <c r="N50" s="11"/>
      <c r="O50" s="11"/>
    </row>
    <row r="51" spans="1:15" ht="15.75" customHeight="1" x14ac:dyDescent="0.2">
      <c r="A51" s="106"/>
      <c r="B51" s="11"/>
      <c r="C51" s="11"/>
      <c r="D51" s="11"/>
      <c r="E51" s="11"/>
      <c r="F51" s="11"/>
      <c r="G51" s="11"/>
      <c r="H51" s="11"/>
    </row>
    <row r="52" spans="1:15" ht="15.75" customHeight="1" x14ac:dyDescent="0.2">
      <c r="A52" s="106"/>
      <c r="B52" s="11"/>
      <c r="C52" s="11"/>
      <c r="D52" s="11"/>
      <c r="E52" s="11"/>
      <c r="F52" s="11"/>
      <c r="G52" s="11"/>
      <c r="H52" s="11"/>
    </row>
    <row r="53" spans="1:15" ht="15.75" customHeight="1" x14ac:dyDescent="0.2">
      <c r="A53" s="106"/>
      <c r="B53" s="11"/>
      <c r="C53" s="11"/>
      <c r="D53" s="11"/>
      <c r="E53" s="11"/>
      <c r="F53" s="11"/>
      <c r="G53" s="11"/>
      <c r="H53" s="11"/>
    </row>
    <row r="54" spans="1:15" ht="15.75" customHeight="1" x14ac:dyDescent="0.2">
      <c r="A54" s="106"/>
      <c r="B54" s="11"/>
      <c r="C54" s="11"/>
      <c r="D54" s="11"/>
      <c r="E54" s="11"/>
      <c r="F54" s="11"/>
      <c r="G54" s="11"/>
      <c r="H54" s="11"/>
    </row>
    <row r="55" spans="1:15" ht="15.75" customHeight="1" x14ac:dyDescent="0.2">
      <c r="A55" s="106"/>
      <c r="B55" s="11"/>
      <c r="C55" s="11"/>
      <c r="D55" s="11"/>
      <c r="E55" s="11"/>
      <c r="F55" s="11"/>
      <c r="G55" s="11"/>
      <c r="H55" s="11"/>
    </row>
    <row r="56" spans="1:15" ht="15.75" customHeight="1" x14ac:dyDescent="0.2">
      <c r="A56" s="106"/>
      <c r="B56" s="11"/>
      <c r="C56" s="11"/>
      <c r="D56" s="11"/>
      <c r="E56" s="11"/>
      <c r="F56" s="11"/>
      <c r="G56" s="11"/>
      <c r="H56" s="11"/>
    </row>
    <row r="57" spans="1:15" ht="15.75" customHeight="1" x14ac:dyDescent="0.2">
      <c r="A57" s="106"/>
      <c r="B57" s="11"/>
      <c r="C57" s="11"/>
      <c r="D57" s="11"/>
      <c r="E57" s="11"/>
      <c r="F57" s="11"/>
      <c r="G57" s="11"/>
      <c r="H57" s="11"/>
    </row>
  </sheetData>
  <sheetProtection password="B6E1" sheet="1" objects="1" scenarios="1" formatRows="0" selectLockedCells="1"/>
  <mergeCells count="26">
    <mergeCell ref="I7:I9"/>
    <mergeCell ref="A7:A9"/>
    <mergeCell ref="B7:B9"/>
    <mergeCell ref="D7:F7"/>
    <mergeCell ref="D8:F8"/>
    <mergeCell ref="D9:F9"/>
    <mergeCell ref="H7:H9"/>
    <mergeCell ref="A26:B26"/>
    <mergeCell ref="C23:F23"/>
    <mergeCell ref="C24:F24"/>
    <mergeCell ref="C25:F25"/>
    <mergeCell ref="C21:F21"/>
    <mergeCell ref="C22:F22"/>
    <mergeCell ref="A2:G2"/>
    <mergeCell ref="A4:G4"/>
    <mergeCell ref="A1:F1"/>
    <mergeCell ref="C20:F20"/>
    <mergeCell ref="C15:F15"/>
    <mergeCell ref="C14:F14"/>
    <mergeCell ref="C13:F13"/>
    <mergeCell ref="A3:G3"/>
    <mergeCell ref="C5:F5"/>
    <mergeCell ref="C16:F16"/>
    <mergeCell ref="C17:F17"/>
    <mergeCell ref="C18:F18"/>
    <mergeCell ref="D19:F19"/>
  </mergeCells>
  <dataValidations count="9">
    <dataValidation type="list" allowBlank="1" showInputMessage="1" showErrorMessage="1" errorTitle="CONTEÚDO INVÁLIDO" error="Selecione apenas &quot;SIM&quot;, &quot;NÃO&quot; ou DEL para limpar o campo._x000a_" prompt="Selecione &quot;SIM&quot; ou &quot;NÃO&quot;" sqref="C19">
      <formula1>$A$31:$A$33</formula1>
    </dataValidation>
    <dataValidation type="whole" operator="greaterThanOrEqual" allowBlank="1" showInputMessage="1" showErrorMessage="1" errorTitle="Conteúdo Inválido" error="Digite apenas números inteiros ou deixe em branco." sqref="C20:F20 C22:F23 C25:F25 C15:F18">
      <formula1>0</formula1>
    </dataValidation>
    <dataValidation type="whole" operator="greaterThanOrEqual" allowBlank="1" showInputMessage="1" showErrorMessage="1" errorTitle="Conteúdo Inválido" error="Digite apenas números inteiros ou deixe em branco._x000a_" sqref="C21:F21">
      <formula1>0</formula1>
    </dataValidation>
    <dataValidation type="whole" operator="greaterThanOrEqual" allowBlank="1" showInputMessage="1" showErrorMessage="1" errorTitle="Conteúdo Inválido" error="Digite apenas números ou deixe em branco." sqref="C24:F24">
      <formula1>0</formula1>
    </dataValidation>
    <dataValidation type="decimal" operator="greaterThanOrEqual" allowBlank="1" showInputMessage="1" showErrorMessage="1" errorTitle="Conteúdo Inválido" error="Digite apenas números ou deixe em branco._x000a__x000a_" sqref="C27:F29">
      <formula1>0</formula1>
    </dataValidation>
    <dataValidation operator="greaterThanOrEqual" allowBlank="1" showInputMessage="1" showErrorMessage="1" sqref="G6:G13 G15:G25 G27:G29"/>
    <dataValidation type="whole" operator="greaterThanOrEqual" showInputMessage="1" showErrorMessage="1" errorTitle="Conteúdo Inválido" error="Digite apenas números inteiros ou deixe em branco." sqref="C6 E10:E12 C10:C12 E6">
      <formula1>0</formula1>
    </dataValidation>
    <dataValidation allowBlank="1" showInputMessage="1" showErrorMessage="1" errorTitle="Conteúdo inválido" error="Digite apenas números inteiros ou deixe em branco." sqref="C13:F13"/>
    <dataValidation type="list" allowBlank="1" showInputMessage="1" showErrorMessage="1" errorTitle="ATENÇÃO" error="Assinale com &quot;X&quot; ou deixe em branco" prompt="Digite &quot;X&quot; se a resposta for afirmativa_x000a_" sqref="C7:C9">
      <formula1>$A$34:$A$35</formula1>
    </dataValidation>
  </dataValidations>
  <pageMargins left="0.511811024" right="0.511811024" top="0.78740157499999996" bottom="0.78740157499999996" header="0.31496062000000002" footer="0.31496062000000002"/>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5">
    <tabColor theme="6" tint="0.59999389629810485"/>
  </sheetPr>
  <dimension ref="A1:AA178"/>
  <sheetViews>
    <sheetView showGridLines="0" topLeftCell="A38" zoomScale="70" zoomScaleNormal="70" workbookViewId="0">
      <selection activeCell="E69" sqref="E69:E70"/>
    </sheetView>
  </sheetViews>
  <sheetFormatPr defaultColWidth="14.42578125" defaultRowHeight="15.75" customHeight="1" x14ac:dyDescent="0.2"/>
  <cols>
    <col min="1" max="1" width="14.42578125" style="107"/>
    <col min="2" max="2" width="34.7109375" style="50" customWidth="1"/>
    <col min="3" max="3" width="43.85546875" style="50" customWidth="1"/>
    <col min="4" max="4" width="15.42578125" style="107" customWidth="1"/>
    <col min="5" max="5" width="15" style="107" customWidth="1"/>
    <col min="6" max="6" width="81" style="107" customWidth="1"/>
    <col min="7" max="7" width="7.85546875" style="107" hidden="1" customWidth="1"/>
    <col min="8" max="8" width="9.28515625" style="12" hidden="1" customWidth="1"/>
    <col min="9" max="9" width="6.28515625" style="12" hidden="1" customWidth="1"/>
    <col min="10" max="16384" width="14.42578125" style="12"/>
  </cols>
  <sheetData>
    <row r="1" spans="1:27" s="39" customFormat="1" ht="33" hidden="1" customHeight="1" thickBot="1" x14ac:dyDescent="0.25">
      <c r="A1" s="298" t="s">
        <v>399</v>
      </c>
      <c r="B1" s="298"/>
      <c r="C1" s="298"/>
      <c r="D1" s="298"/>
      <c r="E1" s="298"/>
      <c r="F1" s="125"/>
    </row>
    <row r="2" spans="1:27" s="39" customFormat="1" ht="141.75" customHeight="1" x14ac:dyDescent="0.2">
      <c r="A2" s="304" t="s">
        <v>411</v>
      </c>
      <c r="B2" s="285"/>
      <c r="C2" s="285"/>
      <c r="D2" s="285"/>
      <c r="E2" s="285"/>
      <c r="F2" s="285"/>
      <c r="G2" s="72"/>
      <c r="H2" s="72"/>
      <c r="I2" s="72"/>
      <c r="J2" s="73"/>
      <c r="K2" s="73"/>
      <c r="L2" s="73"/>
      <c r="M2" s="73"/>
      <c r="N2" s="73"/>
    </row>
    <row r="3" spans="1:27" s="31" customFormat="1" ht="27.75" customHeight="1" x14ac:dyDescent="0.2">
      <c r="A3" s="303" t="s">
        <v>61</v>
      </c>
      <c r="B3" s="303"/>
      <c r="C3" s="303"/>
      <c r="D3" s="303"/>
      <c r="E3" s="303"/>
      <c r="F3" s="303"/>
      <c r="G3" s="133"/>
      <c r="H3" s="133"/>
      <c r="I3" s="133"/>
      <c r="J3" s="29"/>
      <c r="K3" s="29"/>
      <c r="L3" s="29"/>
      <c r="M3" s="29"/>
      <c r="N3" s="29"/>
      <c r="O3" s="29"/>
    </row>
    <row r="4" spans="1:27" s="31" customFormat="1" ht="22.5" customHeight="1" x14ac:dyDescent="0.2">
      <c r="A4" s="132" t="s">
        <v>65</v>
      </c>
      <c r="B4" s="345" t="s">
        <v>90</v>
      </c>
      <c r="C4" s="347"/>
      <c r="D4" s="352" t="s">
        <v>91</v>
      </c>
      <c r="E4" s="354"/>
      <c r="F4" s="13" t="s">
        <v>401</v>
      </c>
      <c r="G4" s="352"/>
      <c r="H4" s="353"/>
      <c r="I4" s="354"/>
      <c r="J4" s="29"/>
      <c r="K4" s="29"/>
      <c r="L4" s="29"/>
      <c r="M4" s="29"/>
      <c r="N4" s="29"/>
      <c r="O4" s="29"/>
      <c r="P4" s="29"/>
      <c r="Q4" s="29"/>
      <c r="R4" s="29"/>
      <c r="S4" s="29"/>
      <c r="T4" s="29"/>
      <c r="U4" s="29"/>
      <c r="V4" s="29"/>
      <c r="W4" s="29"/>
      <c r="X4" s="29"/>
      <c r="Y4" s="29"/>
      <c r="Z4" s="29"/>
      <c r="AA4" s="29"/>
    </row>
    <row r="5" spans="1:27" s="31" customFormat="1" ht="22.5" customHeight="1" x14ac:dyDescent="0.2">
      <c r="A5" s="352" t="s">
        <v>9</v>
      </c>
      <c r="B5" s="353"/>
      <c r="C5" s="353"/>
      <c r="D5" s="353"/>
      <c r="E5" s="353"/>
      <c r="F5" s="354"/>
      <c r="G5" s="132" t="s">
        <v>176</v>
      </c>
      <c r="H5" s="132" t="s">
        <v>177</v>
      </c>
      <c r="I5" s="124" t="s">
        <v>388</v>
      </c>
      <c r="J5" s="29"/>
      <c r="K5" s="29"/>
      <c r="L5" s="29"/>
      <c r="M5" s="29"/>
      <c r="N5" s="29"/>
      <c r="O5" s="29"/>
      <c r="P5" s="29"/>
      <c r="Q5" s="29"/>
      <c r="R5" s="29"/>
      <c r="S5" s="29"/>
      <c r="T5" s="29"/>
      <c r="U5" s="29"/>
      <c r="V5" s="29"/>
      <c r="W5" s="29"/>
      <c r="X5" s="29"/>
      <c r="Y5" s="29"/>
      <c r="Z5" s="29"/>
      <c r="AA5" s="29"/>
    </row>
    <row r="6" spans="1:27" s="31" customFormat="1" ht="22.5" customHeight="1" x14ac:dyDescent="0.2">
      <c r="A6" s="129">
        <v>78</v>
      </c>
      <c r="B6" s="333" t="s">
        <v>10</v>
      </c>
      <c r="C6" s="334"/>
      <c r="D6" s="335">
        <v>522</v>
      </c>
      <c r="E6" s="336"/>
      <c r="F6" s="37"/>
      <c r="G6" s="135">
        <f>COUNTIF(D6,"&gt;0")</f>
        <v>1</v>
      </c>
      <c r="H6" s="20">
        <v>1</v>
      </c>
      <c r="I6" s="136" t="s">
        <v>272</v>
      </c>
      <c r="J6" s="29"/>
      <c r="K6" s="29"/>
      <c r="L6" s="29"/>
      <c r="M6" s="29"/>
      <c r="N6" s="29"/>
      <c r="O6" s="29"/>
      <c r="P6" s="29"/>
      <c r="Q6" s="29"/>
      <c r="R6" s="29"/>
      <c r="S6" s="29"/>
      <c r="T6" s="29"/>
      <c r="U6" s="29"/>
      <c r="V6" s="29"/>
      <c r="W6" s="29"/>
      <c r="X6" s="29"/>
      <c r="Y6" s="29"/>
      <c r="Z6" s="29"/>
      <c r="AA6" s="29"/>
    </row>
    <row r="7" spans="1:27" s="31" customFormat="1" ht="22.5" customHeight="1" x14ac:dyDescent="0.2">
      <c r="A7" s="129">
        <v>79</v>
      </c>
      <c r="B7" s="333" t="s">
        <v>68</v>
      </c>
      <c r="C7" s="334"/>
      <c r="D7" s="335"/>
      <c r="E7" s="336"/>
      <c r="F7" s="37"/>
      <c r="G7" s="135">
        <f>COUNTIF(D7,"&gt;=0")</f>
        <v>0</v>
      </c>
      <c r="H7" s="20">
        <v>1</v>
      </c>
      <c r="I7" s="136" t="s">
        <v>234</v>
      </c>
      <c r="J7" s="29"/>
      <c r="K7" s="29"/>
      <c r="L7" s="29"/>
      <c r="M7" s="29"/>
      <c r="N7" s="29"/>
      <c r="O7" s="29"/>
      <c r="P7" s="29"/>
      <c r="Q7" s="29"/>
      <c r="R7" s="29"/>
      <c r="S7" s="29"/>
      <c r="T7" s="29"/>
      <c r="U7" s="29"/>
      <c r="V7" s="29"/>
      <c r="W7" s="29"/>
      <c r="X7" s="29"/>
      <c r="Y7" s="29"/>
      <c r="Z7" s="29"/>
      <c r="AA7" s="29"/>
    </row>
    <row r="8" spans="1:27" s="31" customFormat="1" ht="22.5" customHeight="1" x14ac:dyDescent="0.2">
      <c r="A8" s="129">
        <v>80</v>
      </c>
      <c r="B8" s="333" t="s">
        <v>11</v>
      </c>
      <c r="C8" s="334"/>
      <c r="D8" s="335"/>
      <c r="E8" s="336"/>
      <c r="F8" s="37"/>
      <c r="G8" s="135">
        <f>COUNTIF(D8,"&gt;=0")</f>
        <v>0</v>
      </c>
      <c r="H8" s="20">
        <v>1</v>
      </c>
      <c r="I8" s="136" t="s">
        <v>234</v>
      </c>
      <c r="J8" s="29"/>
      <c r="K8" s="29"/>
      <c r="L8" s="29"/>
      <c r="M8" s="29"/>
      <c r="N8" s="29"/>
      <c r="O8" s="29"/>
      <c r="P8" s="29"/>
      <c r="Q8" s="29"/>
      <c r="R8" s="29"/>
      <c r="S8" s="29"/>
      <c r="T8" s="29"/>
      <c r="U8" s="29"/>
      <c r="V8" s="29"/>
      <c r="W8" s="29"/>
      <c r="X8" s="29"/>
      <c r="Y8" s="29"/>
      <c r="Z8" s="29"/>
      <c r="AA8" s="29"/>
    </row>
    <row r="9" spans="1:27" s="31" customFormat="1" ht="22.5" customHeight="1" x14ac:dyDescent="0.2">
      <c r="A9" s="129">
        <v>81</v>
      </c>
      <c r="B9" s="333" t="s">
        <v>12</v>
      </c>
      <c r="C9" s="334"/>
      <c r="D9" s="335">
        <v>16</v>
      </c>
      <c r="E9" s="336"/>
      <c r="F9" s="37"/>
      <c r="G9" s="135">
        <f>COUNTIF(D9,"&gt;=0")</f>
        <v>1</v>
      </c>
      <c r="H9" s="20">
        <v>1</v>
      </c>
      <c r="I9" s="136" t="s">
        <v>234</v>
      </c>
      <c r="J9" s="29"/>
      <c r="K9" s="29"/>
      <c r="L9" s="29"/>
      <c r="M9" s="29"/>
      <c r="N9" s="29"/>
      <c r="O9" s="29"/>
      <c r="P9" s="29"/>
      <c r="Q9" s="29"/>
      <c r="R9" s="29"/>
      <c r="S9" s="29"/>
      <c r="T9" s="29"/>
      <c r="U9" s="29"/>
      <c r="V9" s="29"/>
      <c r="W9" s="29"/>
      <c r="X9" s="29"/>
      <c r="Y9" s="29"/>
      <c r="Z9" s="29"/>
      <c r="AA9" s="29"/>
    </row>
    <row r="10" spans="1:27" s="31" customFormat="1" ht="22.5" customHeight="1" x14ac:dyDescent="0.2">
      <c r="A10" s="129">
        <v>82</v>
      </c>
      <c r="B10" s="350" t="s">
        <v>13</v>
      </c>
      <c r="C10" s="351"/>
      <c r="D10" s="335">
        <v>1</v>
      </c>
      <c r="E10" s="336"/>
      <c r="F10" s="37"/>
      <c r="G10" s="135">
        <f>COUNTIF(D10,"&gt;=0")</f>
        <v>1</v>
      </c>
      <c r="H10" s="20">
        <v>1</v>
      </c>
      <c r="I10" s="136" t="s">
        <v>234</v>
      </c>
      <c r="J10" s="29"/>
      <c r="K10" s="29"/>
      <c r="L10" s="29"/>
      <c r="M10" s="29"/>
      <c r="N10" s="29"/>
      <c r="O10" s="29"/>
      <c r="P10" s="29"/>
      <c r="Q10" s="29"/>
      <c r="R10" s="29"/>
      <c r="S10" s="29"/>
      <c r="T10" s="29"/>
      <c r="U10" s="29"/>
      <c r="V10" s="29"/>
      <c r="W10" s="29"/>
      <c r="X10" s="29"/>
      <c r="Y10" s="29"/>
      <c r="Z10" s="29"/>
      <c r="AA10" s="29"/>
    </row>
    <row r="11" spans="1:27" s="31" customFormat="1" ht="22.5" customHeight="1" x14ac:dyDescent="0.2">
      <c r="A11" s="352" t="s">
        <v>116</v>
      </c>
      <c r="B11" s="353"/>
      <c r="C11" s="353"/>
      <c r="D11" s="353"/>
      <c r="E11" s="353"/>
      <c r="F11" s="354"/>
      <c r="G11" s="137"/>
      <c r="H11" s="137"/>
      <c r="I11" s="136"/>
      <c r="J11" s="29"/>
      <c r="K11" s="29"/>
      <c r="L11" s="29"/>
      <c r="M11" s="29"/>
      <c r="N11" s="29"/>
      <c r="O11" s="29"/>
      <c r="P11" s="29"/>
      <c r="Q11" s="29"/>
      <c r="R11" s="29"/>
      <c r="S11" s="29"/>
      <c r="T11" s="29"/>
      <c r="U11" s="29"/>
      <c r="V11" s="29"/>
      <c r="W11" s="29"/>
      <c r="X11" s="29"/>
      <c r="Y11" s="29"/>
      <c r="Z11" s="29"/>
      <c r="AA11" s="29"/>
    </row>
    <row r="12" spans="1:27" s="31" customFormat="1" ht="22.5" customHeight="1" x14ac:dyDescent="0.2">
      <c r="A12" s="129">
        <v>83</v>
      </c>
      <c r="B12" s="333" t="s">
        <v>164</v>
      </c>
      <c r="C12" s="334"/>
      <c r="D12" s="331" t="s">
        <v>228</v>
      </c>
      <c r="E12" s="332"/>
      <c r="F12" s="37"/>
      <c r="G12" s="83">
        <f>IF(OR(D12="Selecione SIM ou NÃO",D12=""),0,1)</f>
        <v>1</v>
      </c>
      <c r="H12" s="20">
        <v>1</v>
      </c>
      <c r="I12" s="136"/>
      <c r="J12" s="29"/>
      <c r="K12" s="29"/>
      <c r="L12" s="29"/>
      <c r="M12" s="29"/>
      <c r="N12" s="29"/>
      <c r="O12" s="29"/>
      <c r="P12" s="29"/>
      <c r="Q12" s="29"/>
      <c r="R12" s="29"/>
      <c r="S12" s="29"/>
      <c r="T12" s="29"/>
      <c r="U12" s="29"/>
      <c r="V12" s="29"/>
      <c r="W12" s="29"/>
      <c r="X12" s="29"/>
      <c r="Y12" s="29"/>
      <c r="Z12" s="29"/>
      <c r="AA12" s="29"/>
    </row>
    <row r="13" spans="1:27" s="31" customFormat="1" ht="22.5" customHeight="1" x14ac:dyDescent="0.2">
      <c r="A13" s="129">
        <v>84</v>
      </c>
      <c r="B13" s="333" t="s">
        <v>163</v>
      </c>
      <c r="C13" s="334"/>
      <c r="D13" s="331" t="s">
        <v>228</v>
      </c>
      <c r="E13" s="332"/>
      <c r="F13" s="37"/>
      <c r="G13" s="83">
        <f>IF(OR(D13="Selecione SIM ou NÃO",D13=""),0,1)</f>
        <v>1</v>
      </c>
      <c r="H13" s="20">
        <v>1</v>
      </c>
      <c r="I13" s="136"/>
      <c r="J13" s="29"/>
      <c r="K13" s="29"/>
      <c r="L13" s="29"/>
      <c r="M13" s="29"/>
      <c r="N13" s="29"/>
      <c r="O13" s="29"/>
      <c r="P13" s="29"/>
      <c r="Q13" s="29"/>
      <c r="R13" s="29"/>
      <c r="S13" s="29"/>
      <c r="T13" s="29"/>
      <c r="U13" s="29"/>
      <c r="V13" s="29"/>
      <c r="W13" s="29"/>
      <c r="X13" s="29"/>
      <c r="Y13" s="29"/>
      <c r="Z13" s="29"/>
      <c r="AA13" s="29"/>
    </row>
    <row r="14" spans="1:27" s="31" customFormat="1" ht="22.5" customHeight="1" x14ac:dyDescent="0.2">
      <c r="A14" s="352" t="s">
        <v>108</v>
      </c>
      <c r="B14" s="353"/>
      <c r="C14" s="353"/>
      <c r="D14" s="353"/>
      <c r="E14" s="353"/>
      <c r="F14" s="354"/>
      <c r="G14" s="137"/>
      <c r="H14" s="137"/>
      <c r="I14" s="136"/>
      <c r="J14" s="29"/>
      <c r="K14" s="29"/>
      <c r="L14" s="29"/>
      <c r="M14" s="29"/>
      <c r="N14" s="29"/>
      <c r="O14" s="29"/>
      <c r="P14" s="29"/>
      <c r="Q14" s="29"/>
      <c r="R14" s="29"/>
      <c r="S14" s="29"/>
      <c r="T14" s="29"/>
      <c r="U14" s="29"/>
      <c r="V14" s="29"/>
      <c r="W14" s="29"/>
      <c r="X14" s="29"/>
      <c r="Y14" s="29"/>
      <c r="Z14" s="29"/>
      <c r="AA14" s="29"/>
    </row>
    <row r="15" spans="1:27" s="31" customFormat="1" ht="22.5" customHeight="1" x14ac:dyDescent="0.2">
      <c r="A15" s="129">
        <v>85</v>
      </c>
      <c r="B15" s="333" t="s">
        <v>109</v>
      </c>
      <c r="C15" s="334"/>
      <c r="D15" s="331" t="s">
        <v>228</v>
      </c>
      <c r="E15" s="332"/>
      <c r="F15" s="37"/>
      <c r="G15" s="83">
        <f>IF(OR(D15="Selecione SIM ou NÃO",D15=""),0,1)</f>
        <v>1</v>
      </c>
      <c r="H15" s="20">
        <v>1</v>
      </c>
      <c r="I15" s="136"/>
      <c r="J15" s="29"/>
      <c r="K15" s="29"/>
      <c r="L15" s="29"/>
      <c r="M15" s="29"/>
      <c r="N15" s="29"/>
      <c r="O15" s="29"/>
      <c r="P15" s="29"/>
      <c r="Q15" s="29"/>
      <c r="R15" s="29"/>
      <c r="S15" s="29"/>
      <c r="T15" s="29"/>
      <c r="U15" s="29"/>
      <c r="V15" s="29"/>
      <c r="W15" s="29"/>
      <c r="X15" s="29"/>
      <c r="Y15" s="29"/>
      <c r="Z15" s="29"/>
      <c r="AA15" s="29"/>
    </row>
    <row r="16" spans="1:27" s="31" customFormat="1" ht="22.5" customHeight="1" x14ac:dyDescent="0.2">
      <c r="A16" s="129">
        <v>86</v>
      </c>
      <c r="B16" s="333" t="s">
        <v>110</v>
      </c>
      <c r="C16" s="334"/>
      <c r="D16" s="331" t="s">
        <v>228</v>
      </c>
      <c r="E16" s="332"/>
      <c r="F16" s="37"/>
      <c r="G16" s="83">
        <f>IF(OR(D16="Selecione SIM ou NÃO",D16=""),0,1)</f>
        <v>1</v>
      </c>
      <c r="H16" s="20">
        <v>1</v>
      </c>
      <c r="I16" s="136"/>
      <c r="J16" s="29"/>
      <c r="K16" s="29"/>
      <c r="L16" s="29"/>
      <c r="M16" s="29"/>
      <c r="N16" s="29"/>
      <c r="O16" s="29"/>
      <c r="P16" s="29"/>
      <c r="Q16" s="29"/>
      <c r="R16" s="29"/>
      <c r="S16" s="29"/>
      <c r="T16" s="29"/>
      <c r="U16" s="29"/>
      <c r="V16" s="29"/>
      <c r="W16" s="29"/>
      <c r="X16" s="29"/>
      <c r="Y16" s="29"/>
      <c r="Z16" s="29"/>
      <c r="AA16" s="29"/>
    </row>
    <row r="17" spans="1:27" s="31" customFormat="1" ht="22.5" customHeight="1" x14ac:dyDescent="0.2">
      <c r="A17" s="129">
        <v>87</v>
      </c>
      <c r="B17" s="333" t="s">
        <v>29</v>
      </c>
      <c r="C17" s="334"/>
      <c r="D17" s="331" t="s">
        <v>228</v>
      </c>
      <c r="E17" s="332"/>
      <c r="F17" s="37"/>
      <c r="G17" s="83">
        <f>IF(OR(D17="Selecione SIM ou NÃO",D17=""),0,1)</f>
        <v>1</v>
      </c>
      <c r="H17" s="20">
        <v>1</v>
      </c>
      <c r="I17" s="136"/>
      <c r="J17" s="29"/>
      <c r="K17" s="29"/>
      <c r="L17" s="29"/>
      <c r="M17" s="29"/>
      <c r="N17" s="29"/>
      <c r="O17" s="29"/>
      <c r="P17" s="29"/>
      <c r="Q17" s="29"/>
      <c r="R17" s="29"/>
      <c r="S17" s="29"/>
      <c r="T17" s="29"/>
      <c r="U17" s="29"/>
      <c r="V17" s="29"/>
      <c r="W17" s="29"/>
      <c r="X17" s="29"/>
      <c r="Y17" s="29"/>
      <c r="Z17" s="29"/>
      <c r="AA17" s="29"/>
    </row>
    <row r="18" spans="1:27" s="31" customFormat="1" ht="22.5" customHeight="1" x14ac:dyDescent="0.2">
      <c r="A18" s="352" t="s">
        <v>117</v>
      </c>
      <c r="B18" s="353"/>
      <c r="C18" s="353"/>
      <c r="D18" s="353"/>
      <c r="E18" s="353"/>
      <c r="F18" s="354"/>
      <c r="G18" s="137"/>
      <c r="H18" s="137"/>
      <c r="I18" s="136"/>
      <c r="J18" s="29"/>
      <c r="K18" s="29"/>
      <c r="L18" s="29"/>
      <c r="M18" s="29"/>
      <c r="N18" s="29"/>
      <c r="O18" s="29"/>
      <c r="P18" s="29"/>
      <c r="Q18" s="29"/>
      <c r="R18" s="29"/>
      <c r="S18" s="29"/>
      <c r="T18" s="29"/>
      <c r="U18" s="29"/>
      <c r="V18" s="29"/>
      <c r="W18" s="29"/>
      <c r="X18" s="29"/>
      <c r="Y18" s="29"/>
      <c r="Z18" s="29"/>
      <c r="AA18" s="29"/>
    </row>
    <row r="19" spans="1:27" s="31" customFormat="1" ht="22.5" customHeight="1" x14ac:dyDescent="0.2">
      <c r="A19" s="129">
        <v>88</v>
      </c>
      <c r="B19" s="333" t="s">
        <v>111</v>
      </c>
      <c r="C19" s="334"/>
      <c r="D19" s="331" t="s">
        <v>228</v>
      </c>
      <c r="E19" s="332"/>
      <c r="F19" s="37"/>
      <c r="G19" s="83">
        <f t="shared" ref="G19:G25" si="0">IF(OR(D19="Selecione SIM ou NÃO",D19=""),0,1)</f>
        <v>1</v>
      </c>
      <c r="H19" s="20">
        <v>1</v>
      </c>
      <c r="I19" s="136"/>
      <c r="J19" s="29"/>
      <c r="K19" s="29"/>
      <c r="L19" s="29"/>
      <c r="M19" s="29"/>
      <c r="N19" s="29"/>
      <c r="O19" s="29"/>
      <c r="P19" s="29"/>
      <c r="Q19" s="29"/>
      <c r="R19" s="29"/>
      <c r="S19" s="29"/>
      <c r="T19" s="29"/>
      <c r="U19" s="29"/>
      <c r="V19" s="29"/>
      <c r="W19" s="29"/>
      <c r="X19" s="29"/>
      <c r="Y19" s="29"/>
      <c r="Z19" s="29"/>
      <c r="AA19" s="29"/>
    </row>
    <row r="20" spans="1:27" s="31" customFormat="1" ht="22.5" customHeight="1" x14ac:dyDescent="0.2">
      <c r="A20" s="129">
        <v>89</v>
      </c>
      <c r="B20" s="333" t="s">
        <v>112</v>
      </c>
      <c r="C20" s="334"/>
      <c r="D20" s="331" t="s">
        <v>228</v>
      </c>
      <c r="E20" s="332"/>
      <c r="F20" s="37"/>
      <c r="G20" s="83">
        <f t="shared" si="0"/>
        <v>1</v>
      </c>
      <c r="H20" s="20">
        <v>1</v>
      </c>
      <c r="I20" s="136"/>
      <c r="J20" s="29"/>
      <c r="K20" s="29"/>
      <c r="L20" s="29"/>
      <c r="M20" s="29"/>
      <c r="N20" s="29"/>
      <c r="O20" s="29"/>
      <c r="P20" s="29"/>
      <c r="Q20" s="29"/>
      <c r="R20" s="29"/>
      <c r="S20" s="29"/>
      <c r="T20" s="29"/>
      <c r="U20" s="29"/>
      <c r="V20" s="29"/>
      <c r="W20" s="29"/>
      <c r="X20" s="29"/>
      <c r="Y20" s="29"/>
      <c r="Z20" s="29"/>
      <c r="AA20" s="29"/>
    </row>
    <row r="21" spans="1:27" s="31" customFormat="1" ht="22.5" customHeight="1" x14ac:dyDescent="0.2">
      <c r="A21" s="129">
        <v>90</v>
      </c>
      <c r="B21" s="333" t="s">
        <v>113</v>
      </c>
      <c r="C21" s="334"/>
      <c r="D21" s="331" t="s">
        <v>228</v>
      </c>
      <c r="E21" s="332"/>
      <c r="F21" s="37"/>
      <c r="G21" s="83">
        <f t="shared" si="0"/>
        <v>1</v>
      </c>
      <c r="H21" s="20">
        <v>1</v>
      </c>
      <c r="I21" s="136"/>
      <c r="J21" s="29"/>
      <c r="K21" s="29"/>
      <c r="L21" s="29"/>
      <c r="M21" s="29"/>
      <c r="N21" s="29"/>
      <c r="O21" s="29"/>
      <c r="P21" s="29"/>
      <c r="Q21" s="29"/>
      <c r="R21" s="29"/>
      <c r="S21" s="29"/>
      <c r="T21" s="29"/>
      <c r="U21" s="29"/>
      <c r="V21" s="29"/>
      <c r="W21" s="29"/>
      <c r="X21" s="29"/>
      <c r="Y21" s="29"/>
      <c r="Z21" s="29"/>
      <c r="AA21" s="29"/>
    </row>
    <row r="22" spans="1:27" s="31" customFormat="1" ht="34.5" customHeight="1" x14ac:dyDescent="0.2">
      <c r="A22" s="129">
        <v>91</v>
      </c>
      <c r="B22" s="333" t="s">
        <v>387</v>
      </c>
      <c r="C22" s="334"/>
      <c r="D22" s="331" t="s">
        <v>228</v>
      </c>
      <c r="E22" s="332"/>
      <c r="F22" s="37"/>
      <c r="G22" s="83">
        <f t="shared" si="0"/>
        <v>1</v>
      </c>
      <c r="H22" s="20">
        <v>1</v>
      </c>
      <c r="I22" s="136"/>
      <c r="J22" s="29"/>
      <c r="K22" s="29"/>
      <c r="L22" s="29"/>
      <c r="M22" s="29"/>
      <c r="N22" s="29"/>
      <c r="O22" s="29"/>
      <c r="P22" s="29"/>
      <c r="Q22" s="29"/>
      <c r="R22" s="29"/>
      <c r="S22" s="29"/>
      <c r="T22" s="29"/>
      <c r="U22" s="29"/>
      <c r="V22" s="29"/>
      <c r="W22" s="29"/>
      <c r="X22" s="29"/>
      <c r="Y22" s="29"/>
      <c r="Z22" s="29"/>
      <c r="AA22" s="29"/>
    </row>
    <row r="23" spans="1:27" s="31" customFormat="1" ht="22.5" customHeight="1" x14ac:dyDescent="0.2">
      <c r="A23" s="129">
        <v>92</v>
      </c>
      <c r="B23" s="333" t="s">
        <v>114</v>
      </c>
      <c r="C23" s="334"/>
      <c r="D23" s="331" t="s">
        <v>229</v>
      </c>
      <c r="E23" s="332"/>
      <c r="F23" s="37"/>
      <c r="G23" s="83">
        <f t="shared" si="0"/>
        <v>1</v>
      </c>
      <c r="H23" s="20">
        <v>1</v>
      </c>
      <c r="I23" s="136"/>
      <c r="J23" s="29"/>
      <c r="K23" s="29"/>
      <c r="L23" s="29"/>
      <c r="M23" s="29"/>
      <c r="N23" s="29"/>
      <c r="O23" s="29"/>
      <c r="P23" s="29"/>
      <c r="Q23" s="29"/>
      <c r="R23" s="29"/>
      <c r="S23" s="29"/>
      <c r="T23" s="29"/>
      <c r="U23" s="29"/>
      <c r="V23" s="29"/>
      <c r="W23" s="29"/>
      <c r="X23" s="29"/>
      <c r="Y23" s="29"/>
      <c r="Z23" s="29"/>
      <c r="AA23" s="29"/>
    </row>
    <row r="24" spans="1:27" s="31" customFormat="1" ht="22.5" customHeight="1" x14ac:dyDescent="0.2">
      <c r="A24" s="129">
        <v>93</v>
      </c>
      <c r="B24" s="333" t="s">
        <v>115</v>
      </c>
      <c r="C24" s="334"/>
      <c r="D24" s="331" t="s">
        <v>229</v>
      </c>
      <c r="E24" s="332"/>
      <c r="F24" s="37"/>
      <c r="G24" s="83">
        <f t="shared" si="0"/>
        <v>1</v>
      </c>
      <c r="H24" s="20">
        <v>1</v>
      </c>
      <c r="I24" s="136"/>
      <c r="J24" s="29"/>
      <c r="K24" s="29"/>
      <c r="L24" s="29"/>
      <c r="M24" s="29"/>
      <c r="N24" s="29"/>
      <c r="O24" s="29"/>
      <c r="P24" s="29"/>
      <c r="Q24" s="29"/>
      <c r="R24" s="29"/>
      <c r="S24" s="29"/>
      <c r="T24" s="29"/>
      <c r="U24" s="29"/>
      <c r="V24" s="29"/>
      <c r="W24" s="29"/>
      <c r="X24" s="29"/>
      <c r="Y24" s="29"/>
      <c r="Z24" s="29"/>
      <c r="AA24" s="29"/>
    </row>
    <row r="25" spans="1:27" s="31" customFormat="1" ht="22.5" customHeight="1" x14ac:dyDescent="0.2">
      <c r="A25" s="129">
        <v>94</v>
      </c>
      <c r="B25" s="333" t="s">
        <v>31</v>
      </c>
      <c r="C25" s="334"/>
      <c r="D25" s="331" t="s">
        <v>228</v>
      </c>
      <c r="E25" s="332"/>
      <c r="F25" s="37"/>
      <c r="G25" s="83">
        <f t="shared" si="0"/>
        <v>1</v>
      </c>
      <c r="H25" s="20">
        <v>1</v>
      </c>
      <c r="I25" s="136"/>
      <c r="J25" s="29"/>
      <c r="K25" s="29"/>
      <c r="L25" s="29"/>
      <c r="M25" s="29"/>
      <c r="N25" s="29"/>
      <c r="O25" s="29"/>
      <c r="P25" s="29"/>
      <c r="Q25" s="29"/>
      <c r="R25" s="29"/>
      <c r="S25" s="29"/>
      <c r="T25" s="29"/>
      <c r="U25" s="29"/>
      <c r="V25" s="29"/>
      <c r="W25" s="29"/>
      <c r="X25" s="29"/>
      <c r="Y25" s="29"/>
      <c r="Z25" s="29"/>
      <c r="AA25" s="29"/>
    </row>
    <row r="26" spans="1:27" s="31" customFormat="1" ht="22.5" customHeight="1" x14ac:dyDescent="0.2">
      <c r="A26" s="352" t="s">
        <v>118</v>
      </c>
      <c r="B26" s="353"/>
      <c r="C26" s="353"/>
      <c r="D26" s="353"/>
      <c r="E26" s="353"/>
      <c r="F26" s="354"/>
      <c r="G26" s="137"/>
      <c r="H26" s="137"/>
      <c r="I26" s="136"/>
      <c r="J26" s="29"/>
      <c r="K26" s="29"/>
      <c r="L26" s="29"/>
      <c r="M26" s="29"/>
      <c r="N26" s="29"/>
      <c r="O26" s="29"/>
      <c r="P26" s="29"/>
      <c r="Q26" s="29"/>
      <c r="R26" s="29"/>
      <c r="S26" s="29"/>
      <c r="T26" s="29"/>
      <c r="U26" s="29"/>
      <c r="V26" s="29"/>
      <c r="W26" s="29"/>
      <c r="X26" s="29"/>
      <c r="Y26" s="29"/>
      <c r="Z26" s="29"/>
      <c r="AA26" s="29"/>
    </row>
    <row r="27" spans="1:27" s="31" customFormat="1" ht="22.5" customHeight="1" x14ac:dyDescent="0.2">
      <c r="A27" s="129">
        <v>95</v>
      </c>
      <c r="B27" s="333" t="s">
        <v>119</v>
      </c>
      <c r="C27" s="334"/>
      <c r="D27" s="331" t="s">
        <v>228</v>
      </c>
      <c r="E27" s="332"/>
      <c r="F27" s="37"/>
      <c r="G27" s="83">
        <f t="shared" ref="G27:G34" si="1">IF(OR(D27="Selecione SIM ou NÃO",D27=""),0,1)</f>
        <v>1</v>
      </c>
      <c r="H27" s="20">
        <v>1</v>
      </c>
      <c r="I27" s="136"/>
      <c r="J27" s="29"/>
      <c r="K27" s="29"/>
      <c r="L27" s="29"/>
      <c r="M27" s="29"/>
      <c r="N27" s="29"/>
      <c r="O27" s="29"/>
      <c r="P27" s="29"/>
      <c r="Q27" s="29"/>
      <c r="R27" s="29"/>
      <c r="S27" s="29"/>
      <c r="T27" s="29"/>
      <c r="U27" s="29"/>
      <c r="V27" s="29"/>
      <c r="W27" s="29"/>
      <c r="X27" s="29"/>
      <c r="Y27" s="29"/>
      <c r="Z27" s="29"/>
      <c r="AA27" s="29"/>
    </row>
    <row r="28" spans="1:27" s="31" customFormat="1" ht="22.5" customHeight="1" x14ac:dyDescent="0.2">
      <c r="A28" s="129">
        <v>96</v>
      </c>
      <c r="B28" s="343" t="s">
        <v>120</v>
      </c>
      <c r="C28" s="344"/>
      <c r="D28" s="331" t="s">
        <v>228</v>
      </c>
      <c r="E28" s="332"/>
      <c r="F28" s="37"/>
      <c r="G28" s="83">
        <f t="shared" si="1"/>
        <v>1</v>
      </c>
      <c r="H28" s="20">
        <v>1</v>
      </c>
      <c r="I28" s="136"/>
      <c r="J28" s="29"/>
      <c r="K28" s="29"/>
      <c r="L28" s="29"/>
      <c r="M28" s="29"/>
      <c r="N28" s="29"/>
      <c r="O28" s="29"/>
      <c r="P28" s="29"/>
      <c r="Q28" s="29"/>
      <c r="R28" s="29"/>
      <c r="S28" s="29"/>
      <c r="T28" s="29"/>
      <c r="U28" s="29"/>
      <c r="V28" s="29"/>
      <c r="W28" s="29"/>
      <c r="X28" s="29"/>
      <c r="Y28" s="29"/>
      <c r="Z28" s="29"/>
      <c r="AA28" s="29"/>
    </row>
    <row r="29" spans="1:27" s="31" customFormat="1" ht="22.5" customHeight="1" x14ac:dyDescent="0.2">
      <c r="A29" s="129">
        <v>97</v>
      </c>
      <c r="B29" s="343" t="s">
        <v>165</v>
      </c>
      <c r="C29" s="344"/>
      <c r="D29" s="331" t="s">
        <v>228</v>
      </c>
      <c r="E29" s="332"/>
      <c r="F29" s="37"/>
      <c r="G29" s="83">
        <f t="shared" si="1"/>
        <v>1</v>
      </c>
      <c r="H29" s="20">
        <v>1</v>
      </c>
      <c r="I29" s="136"/>
      <c r="J29" s="29"/>
      <c r="K29" s="29"/>
      <c r="L29" s="29"/>
      <c r="M29" s="29"/>
      <c r="N29" s="29"/>
      <c r="O29" s="29"/>
      <c r="P29" s="29"/>
      <c r="Q29" s="29"/>
      <c r="R29" s="29"/>
      <c r="S29" s="29"/>
      <c r="T29" s="29"/>
      <c r="U29" s="29"/>
      <c r="V29" s="29"/>
      <c r="W29" s="29"/>
      <c r="X29" s="29"/>
      <c r="Y29" s="29"/>
      <c r="Z29" s="29"/>
      <c r="AA29" s="29"/>
    </row>
    <row r="30" spans="1:27" s="31" customFormat="1" ht="22.5" customHeight="1" x14ac:dyDescent="0.2">
      <c r="A30" s="129">
        <v>98</v>
      </c>
      <c r="B30" s="333" t="s">
        <v>113</v>
      </c>
      <c r="C30" s="334"/>
      <c r="D30" s="331" t="s">
        <v>228</v>
      </c>
      <c r="E30" s="332"/>
      <c r="F30" s="37"/>
      <c r="G30" s="83">
        <f t="shared" si="1"/>
        <v>1</v>
      </c>
      <c r="H30" s="20">
        <v>1</v>
      </c>
      <c r="I30" s="136"/>
      <c r="J30" s="29"/>
      <c r="K30" s="29"/>
      <c r="L30" s="29"/>
      <c r="M30" s="29"/>
      <c r="N30" s="29"/>
      <c r="O30" s="29"/>
      <c r="P30" s="29"/>
      <c r="Q30" s="29"/>
      <c r="R30" s="29"/>
      <c r="S30" s="29"/>
      <c r="T30" s="29"/>
      <c r="U30" s="29"/>
      <c r="V30" s="29"/>
      <c r="W30" s="29"/>
      <c r="X30" s="29"/>
      <c r="Y30" s="29"/>
      <c r="Z30" s="29"/>
      <c r="AA30" s="29"/>
    </row>
    <row r="31" spans="1:27" s="31" customFormat="1" ht="33.75" customHeight="1" x14ac:dyDescent="0.2">
      <c r="A31" s="129">
        <v>99</v>
      </c>
      <c r="B31" s="333" t="s">
        <v>387</v>
      </c>
      <c r="C31" s="334"/>
      <c r="D31" s="331" t="s">
        <v>228</v>
      </c>
      <c r="E31" s="332"/>
      <c r="F31" s="37"/>
      <c r="G31" s="83">
        <f t="shared" si="1"/>
        <v>1</v>
      </c>
      <c r="H31" s="20">
        <v>1</v>
      </c>
      <c r="I31" s="136"/>
      <c r="J31" s="29"/>
      <c r="K31" s="29"/>
      <c r="L31" s="29"/>
      <c r="M31" s="29"/>
      <c r="N31" s="29"/>
      <c r="O31" s="29"/>
      <c r="P31" s="29"/>
      <c r="Q31" s="29"/>
      <c r="R31" s="29"/>
      <c r="S31" s="29"/>
      <c r="T31" s="29"/>
      <c r="U31" s="29"/>
      <c r="V31" s="29"/>
      <c r="W31" s="29"/>
      <c r="X31" s="29"/>
      <c r="Y31" s="29"/>
      <c r="Z31" s="29"/>
      <c r="AA31" s="29"/>
    </row>
    <row r="32" spans="1:27" s="31" customFormat="1" ht="22.5" customHeight="1" x14ac:dyDescent="0.2">
      <c r="A32" s="129">
        <v>100</v>
      </c>
      <c r="B32" s="333" t="s">
        <v>121</v>
      </c>
      <c r="C32" s="334"/>
      <c r="D32" s="331" t="s">
        <v>228</v>
      </c>
      <c r="E32" s="332"/>
      <c r="F32" s="37"/>
      <c r="G32" s="83">
        <f t="shared" si="1"/>
        <v>1</v>
      </c>
      <c r="H32" s="20">
        <v>1</v>
      </c>
      <c r="I32" s="136"/>
      <c r="J32" s="29"/>
      <c r="K32" s="29"/>
      <c r="L32" s="29"/>
      <c r="M32" s="29"/>
      <c r="N32" s="29"/>
      <c r="O32" s="29"/>
      <c r="P32" s="29"/>
      <c r="Q32" s="29"/>
      <c r="R32" s="29"/>
      <c r="S32" s="29"/>
      <c r="T32" s="29"/>
      <c r="U32" s="29"/>
      <c r="V32" s="29"/>
      <c r="W32" s="29"/>
      <c r="X32" s="29"/>
      <c r="Y32" s="29"/>
      <c r="Z32" s="29"/>
      <c r="AA32" s="29"/>
    </row>
    <row r="33" spans="1:27" s="31" customFormat="1" ht="22.5" customHeight="1" x14ac:dyDescent="0.2">
      <c r="A33" s="129">
        <v>101</v>
      </c>
      <c r="B33" s="333" t="s">
        <v>30</v>
      </c>
      <c r="C33" s="334"/>
      <c r="D33" s="331" t="s">
        <v>228</v>
      </c>
      <c r="E33" s="332"/>
      <c r="F33" s="37"/>
      <c r="G33" s="83">
        <f t="shared" si="1"/>
        <v>1</v>
      </c>
      <c r="H33" s="20">
        <v>1</v>
      </c>
      <c r="I33" s="136"/>
      <c r="J33" s="29"/>
      <c r="K33" s="29"/>
      <c r="L33" s="29"/>
      <c r="M33" s="29"/>
      <c r="N33" s="29"/>
      <c r="O33" s="29"/>
      <c r="P33" s="29"/>
      <c r="Q33" s="29"/>
      <c r="R33" s="29"/>
      <c r="S33" s="29"/>
      <c r="T33" s="29"/>
      <c r="U33" s="29"/>
      <c r="V33" s="29"/>
      <c r="W33" s="29"/>
      <c r="X33" s="29"/>
      <c r="Y33" s="29"/>
      <c r="Z33" s="29"/>
      <c r="AA33" s="29"/>
    </row>
    <row r="34" spans="1:27" s="31" customFormat="1" ht="22.5" customHeight="1" x14ac:dyDescent="0.2">
      <c r="A34" s="129">
        <v>102</v>
      </c>
      <c r="B34" s="333" t="s">
        <v>31</v>
      </c>
      <c r="C34" s="334"/>
      <c r="D34" s="331" t="s">
        <v>228</v>
      </c>
      <c r="E34" s="332"/>
      <c r="F34" s="37"/>
      <c r="G34" s="83">
        <f t="shared" si="1"/>
        <v>1</v>
      </c>
      <c r="H34" s="20">
        <v>1</v>
      </c>
      <c r="I34" s="136"/>
      <c r="J34" s="29"/>
      <c r="K34" s="29"/>
      <c r="L34" s="29"/>
      <c r="M34" s="29"/>
      <c r="N34" s="29"/>
      <c r="O34" s="29"/>
      <c r="P34" s="29"/>
      <c r="Q34" s="29"/>
      <c r="R34" s="29"/>
      <c r="S34" s="29"/>
      <c r="T34" s="29"/>
      <c r="U34" s="29"/>
      <c r="V34" s="29"/>
      <c r="W34" s="29"/>
      <c r="X34" s="29"/>
      <c r="Y34" s="29"/>
      <c r="Z34" s="29"/>
      <c r="AA34" s="29"/>
    </row>
    <row r="35" spans="1:27" s="31" customFormat="1" ht="22.5" customHeight="1" x14ac:dyDescent="0.2">
      <c r="A35" s="352" t="s">
        <v>122</v>
      </c>
      <c r="B35" s="353"/>
      <c r="C35" s="353"/>
      <c r="D35" s="353"/>
      <c r="E35" s="353"/>
      <c r="F35" s="354"/>
      <c r="G35" s="137"/>
      <c r="H35" s="137"/>
      <c r="I35" s="136"/>
      <c r="J35" s="29"/>
      <c r="K35" s="29"/>
      <c r="L35" s="29"/>
      <c r="M35" s="29"/>
      <c r="N35" s="29"/>
      <c r="O35" s="29"/>
      <c r="P35" s="29"/>
      <c r="Q35" s="29"/>
      <c r="R35" s="29"/>
      <c r="S35" s="29"/>
      <c r="T35" s="29"/>
      <c r="U35" s="29"/>
      <c r="V35" s="29"/>
      <c r="W35" s="29"/>
      <c r="X35" s="29"/>
      <c r="Y35" s="29"/>
      <c r="Z35" s="29"/>
      <c r="AA35" s="29"/>
    </row>
    <row r="36" spans="1:27" s="31" customFormat="1" ht="22.5" customHeight="1" x14ac:dyDescent="0.2">
      <c r="A36" s="129">
        <v>103</v>
      </c>
      <c r="B36" s="348" t="s">
        <v>211</v>
      </c>
      <c r="C36" s="349"/>
      <c r="D36" s="331" t="s">
        <v>228</v>
      </c>
      <c r="E36" s="332"/>
      <c r="F36" s="37"/>
      <c r="G36" s="83">
        <f>IF(OR(D36="Selecione SIM ou NÃO",D36=""),0,1)</f>
        <v>1</v>
      </c>
      <c r="H36" s="20">
        <v>1</v>
      </c>
      <c r="I36" s="136"/>
      <c r="J36" s="29"/>
      <c r="K36" s="29"/>
      <c r="L36" s="29"/>
      <c r="M36" s="29"/>
      <c r="N36" s="29"/>
      <c r="O36" s="29"/>
      <c r="P36" s="29"/>
      <c r="Q36" s="29"/>
      <c r="R36" s="29"/>
      <c r="S36" s="29"/>
      <c r="T36" s="29"/>
      <c r="U36" s="29"/>
      <c r="V36" s="29"/>
      <c r="W36" s="29"/>
      <c r="X36" s="29"/>
      <c r="Y36" s="29"/>
      <c r="Z36" s="29"/>
      <c r="AA36" s="29"/>
    </row>
    <row r="37" spans="1:27" s="31" customFormat="1" ht="22.5" customHeight="1" x14ac:dyDescent="0.2">
      <c r="A37" s="352" t="s">
        <v>123</v>
      </c>
      <c r="B37" s="353"/>
      <c r="C37" s="353"/>
      <c r="D37" s="353"/>
      <c r="E37" s="353"/>
      <c r="F37" s="354"/>
      <c r="G37" s="137"/>
      <c r="H37" s="137"/>
      <c r="I37" s="136"/>
      <c r="J37" s="29"/>
      <c r="K37" s="29"/>
      <c r="L37" s="29"/>
      <c r="M37" s="29"/>
      <c r="N37" s="29"/>
      <c r="O37" s="29"/>
      <c r="P37" s="29"/>
      <c r="Q37" s="29"/>
      <c r="R37" s="29"/>
      <c r="S37" s="29"/>
      <c r="T37" s="29"/>
      <c r="U37" s="29"/>
      <c r="V37" s="29"/>
      <c r="W37" s="29"/>
      <c r="X37" s="29"/>
      <c r="Y37" s="29"/>
      <c r="Z37" s="29"/>
      <c r="AA37" s="29"/>
    </row>
    <row r="38" spans="1:27" s="31" customFormat="1" ht="22.5" customHeight="1" x14ac:dyDescent="0.2">
      <c r="A38" s="129">
        <v>104</v>
      </c>
      <c r="B38" s="360" t="s">
        <v>212</v>
      </c>
      <c r="C38" s="361"/>
      <c r="D38" s="331" t="s">
        <v>228</v>
      </c>
      <c r="E38" s="332"/>
      <c r="F38" s="37"/>
      <c r="G38" s="83">
        <f>IF(OR(D38="Selecione SIM ou NÃO",D38=""),0,1)</f>
        <v>1</v>
      </c>
      <c r="H38" s="20">
        <v>1</v>
      </c>
      <c r="I38" s="136"/>
      <c r="J38" s="29"/>
      <c r="K38" s="29"/>
      <c r="L38" s="29"/>
      <c r="M38" s="29"/>
      <c r="N38" s="29"/>
      <c r="O38" s="29"/>
      <c r="P38" s="29"/>
      <c r="Q38" s="29"/>
      <c r="R38" s="29"/>
      <c r="S38" s="29"/>
      <c r="T38" s="29"/>
      <c r="U38" s="29"/>
      <c r="V38" s="29"/>
      <c r="W38" s="29"/>
      <c r="X38" s="29"/>
      <c r="Y38" s="29"/>
      <c r="Z38" s="29"/>
      <c r="AA38" s="29"/>
    </row>
    <row r="39" spans="1:27" s="31" customFormat="1" ht="22.5" customHeight="1" x14ac:dyDescent="0.2">
      <c r="A39" s="352" t="s">
        <v>124</v>
      </c>
      <c r="B39" s="353"/>
      <c r="C39" s="353"/>
      <c r="D39" s="353"/>
      <c r="E39" s="353"/>
      <c r="F39" s="354"/>
      <c r="G39" s="137"/>
      <c r="H39" s="137"/>
      <c r="I39" s="136"/>
      <c r="J39" s="29"/>
      <c r="K39" s="29"/>
      <c r="L39" s="29"/>
      <c r="M39" s="29"/>
      <c r="N39" s="29"/>
      <c r="O39" s="29"/>
      <c r="P39" s="29"/>
      <c r="Q39" s="29"/>
      <c r="R39" s="29"/>
      <c r="S39" s="29"/>
      <c r="T39" s="29"/>
      <c r="U39" s="29"/>
      <c r="V39" s="29"/>
      <c r="W39" s="29"/>
      <c r="X39" s="29"/>
      <c r="Y39" s="29"/>
      <c r="Z39" s="29"/>
      <c r="AA39" s="29"/>
    </row>
    <row r="40" spans="1:27" s="31" customFormat="1" ht="22.5" customHeight="1" x14ac:dyDescent="0.2">
      <c r="A40" s="129">
        <v>105</v>
      </c>
      <c r="B40" s="333" t="s">
        <v>126</v>
      </c>
      <c r="C40" s="334"/>
      <c r="D40" s="331" t="s">
        <v>228</v>
      </c>
      <c r="E40" s="332"/>
      <c r="F40" s="37"/>
      <c r="G40" s="83">
        <f>IF(OR(D40="Selecione SIM ou NÃO",D40=""),0,1)</f>
        <v>1</v>
      </c>
      <c r="H40" s="20">
        <v>1</v>
      </c>
      <c r="I40" s="136"/>
      <c r="J40" s="29"/>
      <c r="K40" s="29"/>
      <c r="L40" s="29"/>
      <c r="M40" s="29"/>
      <c r="N40" s="29"/>
      <c r="O40" s="29"/>
      <c r="P40" s="29"/>
      <c r="Q40" s="29"/>
      <c r="R40" s="29"/>
      <c r="S40" s="29"/>
      <c r="T40" s="29"/>
      <c r="U40" s="29"/>
      <c r="V40" s="29"/>
      <c r="W40" s="29"/>
      <c r="X40" s="29"/>
      <c r="Y40" s="29"/>
      <c r="Z40" s="29"/>
      <c r="AA40" s="29"/>
    </row>
    <row r="41" spans="1:27" s="31" customFormat="1" ht="22.5" customHeight="1" x14ac:dyDescent="0.2">
      <c r="A41" s="129">
        <v>106</v>
      </c>
      <c r="B41" s="348" t="s">
        <v>213</v>
      </c>
      <c r="C41" s="349"/>
      <c r="D41" s="331" t="s">
        <v>228</v>
      </c>
      <c r="E41" s="332"/>
      <c r="F41" s="37"/>
      <c r="G41" s="83">
        <f>IF(OR(D41="Selecione SIM ou NÃO",D41=""),0,1)</f>
        <v>1</v>
      </c>
      <c r="H41" s="20">
        <v>1</v>
      </c>
      <c r="I41" s="136"/>
      <c r="J41" s="29"/>
      <c r="K41" s="29"/>
      <c r="L41" s="29"/>
      <c r="M41" s="29"/>
      <c r="N41" s="29"/>
      <c r="O41" s="29"/>
      <c r="P41" s="29"/>
      <c r="Q41" s="29"/>
      <c r="R41" s="29"/>
      <c r="S41" s="29"/>
      <c r="T41" s="29"/>
      <c r="U41" s="29"/>
      <c r="V41" s="29"/>
      <c r="W41" s="29"/>
      <c r="X41" s="29"/>
      <c r="Y41" s="29"/>
      <c r="Z41" s="29"/>
      <c r="AA41" s="29"/>
    </row>
    <row r="42" spans="1:27" s="31" customFormat="1" ht="22.5" customHeight="1" x14ac:dyDescent="0.2">
      <c r="A42" s="129">
        <v>107</v>
      </c>
      <c r="B42" s="348" t="s">
        <v>214</v>
      </c>
      <c r="C42" s="349"/>
      <c r="D42" s="331" t="s">
        <v>228</v>
      </c>
      <c r="E42" s="332"/>
      <c r="F42" s="37"/>
      <c r="G42" s="83">
        <f>IF(OR(D42="Selecione SIM ou NÃO",D42=""),0,1)</f>
        <v>1</v>
      </c>
      <c r="H42" s="20">
        <v>1</v>
      </c>
      <c r="I42" s="136"/>
      <c r="J42" s="29"/>
      <c r="K42" s="29"/>
      <c r="L42" s="29"/>
      <c r="M42" s="29"/>
      <c r="N42" s="29"/>
      <c r="O42" s="29"/>
      <c r="P42" s="29"/>
      <c r="Q42" s="29"/>
      <c r="R42" s="29"/>
      <c r="S42" s="29"/>
      <c r="T42" s="29"/>
      <c r="U42" s="29"/>
      <c r="V42" s="29"/>
      <c r="W42" s="29"/>
      <c r="X42" s="29"/>
      <c r="Y42" s="29"/>
      <c r="Z42" s="29"/>
      <c r="AA42" s="29"/>
    </row>
    <row r="43" spans="1:27" s="31" customFormat="1" ht="22.5" customHeight="1" x14ac:dyDescent="0.2">
      <c r="A43" s="129">
        <v>108</v>
      </c>
      <c r="B43" s="333" t="s">
        <v>127</v>
      </c>
      <c r="C43" s="334"/>
      <c r="D43" s="331" t="s">
        <v>228</v>
      </c>
      <c r="E43" s="332"/>
      <c r="F43" s="37"/>
      <c r="G43" s="83">
        <f>IF(OR(D43="Selecione SIM ou NÃO",D43=""),0,1)</f>
        <v>1</v>
      </c>
      <c r="H43" s="20">
        <v>1</v>
      </c>
      <c r="I43" s="136"/>
      <c r="J43" s="29"/>
      <c r="K43" s="29"/>
      <c r="L43" s="29"/>
      <c r="M43" s="29"/>
      <c r="N43" s="29"/>
      <c r="O43" s="29"/>
      <c r="P43" s="29"/>
      <c r="Q43" s="29"/>
      <c r="R43" s="29"/>
      <c r="S43" s="29"/>
      <c r="T43" s="29"/>
      <c r="U43" s="29"/>
      <c r="V43" s="29"/>
      <c r="W43" s="29"/>
      <c r="X43" s="29"/>
      <c r="Y43" s="29"/>
      <c r="Z43" s="29"/>
      <c r="AA43" s="29"/>
    </row>
    <row r="44" spans="1:27" s="31" customFormat="1" ht="22.5" customHeight="1" x14ac:dyDescent="0.2">
      <c r="A44" s="352" t="s">
        <v>125</v>
      </c>
      <c r="B44" s="353"/>
      <c r="C44" s="353"/>
      <c r="D44" s="353"/>
      <c r="E44" s="353"/>
      <c r="F44" s="354"/>
      <c r="G44" s="137"/>
      <c r="H44" s="137"/>
      <c r="I44" s="136"/>
      <c r="J44" s="29"/>
      <c r="K44" s="29"/>
      <c r="L44" s="29"/>
      <c r="M44" s="29"/>
      <c r="N44" s="29"/>
      <c r="O44" s="29"/>
      <c r="P44" s="29"/>
      <c r="Q44" s="29"/>
      <c r="R44" s="29"/>
      <c r="S44" s="29"/>
      <c r="T44" s="29"/>
      <c r="U44" s="29"/>
      <c r="V44" s="29"/>
      <c r="W44" s="29"/>
      <c r="X44" s="29"/>
      <c r="Y44" s="29"/>
      <c r="Z44" s="29"/>
      <c r="AA44" s="29"/>
    </row>
    <row r="45" spans="1:27" s="31" customFormat="1" ht="22.5" customHeight="1" x14ac:dyDescent="0.2">
      <c r="A45" s="129">
        <v>109</v>
      </c>
      <c r="B45" s="333" t="s">
        <v>128</v>
      </c>
      <c r="C45" s="334"/>
      <c r="D45" s="331" t="s">
        <v>228</v>
      </c>
      <c r="E45" s="332"/>
      <c r="F45" s="37"/>
      <c r="G45" s="83">
        <f>IF(OR(D45="Selecione SIM ou NÃO",D45=""),0,1)</f>
        <v>1</v>
      </c>
      <c r="H45" s="20">
        <v>1</v>
      </c>
      <c r="I45" s="136"/>
      <c r="J45" s="29"/>
      <c r="K45" s="29"/>
      <c r="L45" s="29"/>
      <c r="M45" s="29"/>
      <c r="N45" s="29"/>
      <c r="O45" s="29"/>
      <c r="P45" s="29"/>
      <c r="Q45" s="29"/>
      <c r="R45" s="29"/>
      <c r="S45" s="29"/>
      <c r="T45" s="29"/>
      <c r="U45" s="29"/>
      <c r="V45" s="29"/>
      <c r="W45" s="29"/>
      <c r="X45" s="29"/>
      <c r="Y45" s="29"/>
      <c r="Z45" s="29"/>
      <c r="AA45" s="29"/>
    </row>
    <row r="46" spans="1:27" s="31" customFormat="1" ht="22.5" customHeight="1" x14ac:dyDescent="0.2">
      <c r="A46" s="129">
        <v>110</v>
      </c>
      <c r="B46" s="333" t="s">
        <v>32</v>
      </c>
      <c r="C46" s="334"/>
      <c r="D46" s="331" t="s">
        <v>228</v>
      </c>
      <c r="E46" s="332"/>
      <c r="F46" s="37"/>
      <c r="G46" s="83">
        <f>IF(OR(D46="Selecione SIM ou NÃO",D46=""),0,1)</f>
        <v>1</v>
      </c>
      <c r="H46" s="20">
        <v>1</v>
      </c>
      <c r="I46" s="136"/>
      <c r="J46" s="29"/>
      <c r="K46" s="29"/>
      <c r="L46" s="29"/>
      <c r="M46" s="29"/>
      <c r="N46" s="29"/>
      <c r="O46" s="29"/>
      <c r="P46" s="29"/>
      <c r="Q46" s="29"/>
      <c r="R46" s="29"/>
      <c r="S46" s="29"/>
      <c r="T46" s="29"/>
      <c r="U46" s="29"/>
      <c r="V46" s="29"/>
      <c r="W46" s="29"/>
      <c r="X46" s="29"/>
      <c r="Y46" s="29"/>
      <c r="Z46" s="29"/>
      <c r="AA46" s="29"/>
    </row>
    <row r="47" spans="1:27" s="31" customFormat="1" ht="22.5" customHeight="1" x14ac:dyDescent="0.2">
      <c r="A47" s="345" t="s">
        <v>129</v>
      </c>
      <c r="B47" s="346"/>
      <c r="C47" s="346"/>
      <c r="D47" s="346"/>
      <c r="E47" s="346"/>
      <c r="F47" s="347"/>
      <c r="G47" s="137"/>
      <c r="H47" s="137"/>
      <c r="I47" s="136"/>
      <c r="J47" s="29"/>
      <c r="K47" s="29"/>
      <c r="L47" s="29"/>
      <c r="M47" s="29"/>
      <c r="N47" s="29"/>
      <c r="O47" s="29"/>
      <c r="P47" s="29"/>
      <c r="Q47" s="29"/>
      <c r="R47" s="29"/>
      <c r="S47" s="29"/>
      <c r="T47" s="29"/>
      <c r="U47" s="29"/>
      <c r="V47" s="29"/>
      <c r="W47" s="29"/>
      <c r="X47" s="29"/>
      <c r="Y47" s="29"/>
      <c r="Z47" s="29"/>
      <c r="AA47" s="29"/>
    </row>
    <row r="48" spans="1:27" s="31" customFormat="1" ht="22.5" customHeight="1" x14ac:dyDescent="0.2">
      <c r="A48" s="337">
        <v>111</v>
      </c>
      <c r="B48" s="329" t="s">
        <v>389</v>
      </c>
      <c r="C48" s="138" t="s">
        <v>236</v>
      </c>
      <c r="D48" s="323" t="s">
        <v>265</v>
      </c>
      <c r="E48" s="325">
        <v>1</v>
      </c>
      <c r="F48" s="355"/>
      <c r="G48" s="327">
        <f>COUNTIF(E48,"&gt;0")</f>
        <v>1</v>
      </c>
      <c r="H48" s="312">
        <v>1</v>
      </c>
      <c r="I48" s="321" t="s">
        <v>272</v>
      </c>
      <c r="J48" s="29"/>
      <c r="K48" s="29"/>
      <c r="L48" s="29"/>
      <c r="M48" s="29"/>
      <c r="N48" s="29"/>
      <c r="O48" s="29"/>
      <c r="P48" s="29"/>
      <c r="Q48" s="29"/>
      <c r="R48" s="29"/>
      <c r="S48" s="29"/>
      <c r="T48" s="29"/>
      <c r="U48" s="29"/>
      <c r="V48" s="29"/>
      <c r="W48" s="29"/>
      <c r="X48" s="29"/>
      <c r="Y48" s="29"/>
      <c r="Z48" s="29"/>
      <c r="AA48" s="29"/>
    </row>
    <row r="49" spans="1:27" s="31" customFormat="1" ht="31.5" customHeight="1" x14ac:dyDescent="0.2">
      <c r="A49" s="338"/>
      <c r="B49" s="330"/>
      <c r="C49" s="138" t="s">
        <v>237</v>
      </c>
      <c r="D49" s="324"/>
      <c r="E49" s="326"/>
      <c r="F49" s="356"/>
      <c r="G49" s="328"/>
      <c r="H49" s="314"/>
      <c r="I49" s="322"/>
      <c r="J49" s="29"/>
      <c r="K49" s="29"/>
      <c r="L49" s="29"/>
      <c r="M49" s="29"/>
      <c r="N49" s="29"/>
      <c r="O49" s="29"/>
      <c r="P49" s="29"/>
      <c r="Q49" s="29"/>
      <c r="R49" s="29"/>
      <c r="S49" s="29"/>
      <c r="T49" s="29"/>
      <c r="U49" s="29"/>
      <c r="V49" s="29"/>
      <c r="W49" s="29"/>
      <c r="X49" s="29"/>
      <c r="Y49" s="29"/>
      <c r="Z49" s="29"/>
      <c r="AA49" s="29"/>
    </row>
    <row r="50" spans="1:27" s="31" customFormat="1" ht="27" customHeight="1" x14ac:dyDescent="0.2">
      <c r="A50" s="339"/>
      <c r="B50" s="340" t="s">
        <v>390</v>
      </c>
      <c r="C50" s="341"/>
      <c r="D50" s="341"/>
      <c r="E50" s="342"/>
      <c r="F50" s="139"/>
      <c r="G50" s="140"/>
      <c r="H50" s="141"/>
      <c r="I50" s="136"/>
      <c r="J50" s="29"/>
      <c r="K50" s="29"/>
      <c r="L50" s="29"/>
      <c r="M50" s="29"/>
      <c r="N50" s="29"/>
      <c r="O50" s="29"/>
      <c r="P50" s="29"/>
      <c r="Q50" s="29"/>
      <c r="R50" s="29"/>
      <c r="S50" s="29"/>
      <c r="T50" s="29"/>
      <c r="U50" s="29"/>
      <c r="V50" s="29"/>
      <c r="W50" s="29"/>
      <c r="X50" s="29"/>
      <c r="Y50" s="29"/>
      <c r="Z50" s="29"/>
      <c r="AA50" s="29"/>
    </row>
    <row r="51" spans="1:27" s="31" customFormat="1" ht="20.25" customHeight="1" x14ac:dyDescent="0.2">
      <c r="A51" s="346" t="s">
        <v>130</v>
      </c>
      <c r="B51" s="346"/>
      <c r="C51" s="346"/>
      <c r="D51" s="346"/>
      <c r="E51" s="346"/>
      <c r="F51" s="347"/>
      <c r="G51" s="137"/>
      <c r="H51" s="137"/>
      <c r="I51" s="136"/>
      <c r="J51" s="29"/>
      <c r="K51" s="29"/>
      <c r="L51" s="29"/>
      <c r="M51" s="29"/>
      <c r="N51" s="29"/>
      <c r="O51" s="29"/>
      <c r="P51" s="29"/>
      <c r="Q51" s="29"/>
      <c r="R51" s="29"/>
      <c r="S51" s="29"/>
      <c r="T51" s="29"/>
      <c r="U51" s="29"/>
      <c r="V51" s="29"/>
      <c r="W51" s="29"/>
      <c r="X51" s="29"/>
      <c r="Y51" s="29"/>
      <c r="Z51" s="29"/>
      <c r="AA51" s="29"/>
    </row>
    <row r="52" spans="1:27" s="31" customFormat="1" ht="20.25" customHeight="1" x14ac:dyDescent="0.2">
      <c r="A52" s="337">
        <v>112</v>
      </c>
      <c r="B52" s="329" t="s">
        <v>391</v>
      </c>
      <c r="C52" s="142" t="s">
        <v>238</v>
      </c>
      <c r="D52" s="323" t="s">
        <v>266</v>
      </c>
      <c r="E52" s="325">
        <v>1</v>
      </c>
      <c r="F52" s="355"/>
      <c r="G52" s="327">
        <f>COUNTIF(E52,"&gt;0")</f>
        <v>1</v>
      </c>
      <c r="H52" s="312">
        <v>1</v>
      </c>
      <c r="I52" s="321" t="s">
        <v>272</v>
      </c>
      <c r="J52" s="29"/>
      <c r="K52" s="29"/>
      <c r="L52" s="29"/>
      <c r="M52" s="29"/>
      <c r="N52" s="29"/>
      <c r="O52" s="29"/>
      <c r="P52" s="29"/>
      <c r="Q52" s="29"/>
      <c r="R52" s="29"/>
      <c r="S52" s="29"/>
      <c r="T52" s="29"/>
      <c r="U52" s="29"/>
      <c r="V52" s="29"/>
      <c r="W52" s="29"/>
      <c r="X52" s="29"/>
      <c r="Y52" s="29"/>
      <c r="Z52" s="29"/>
      <c r="AA52" s="29"/>
    </row>
    <row r="53" spans="1:27" s="31" customFormat="1" ht="20.25" customHeight="1" x14ac:dyDescent="0.2">
      <c r="A53" s="339"/>
      <c r="B53" s="330"/>
      <c r="C53" s="142" t="s">
        <v>239</v>
      </c>
      <c r="D53" s="324"/>
      <c r="E53" s="326"/>
      <c r="F53" s="356"/>
      <c r="G53" s="328"/>
      <c r="H53" s="314"/>
      <c r="I53" s="322"/>
      <c r="J53" s="29"/>
      <c r="K53" s="29"/>
      <c r="L53" s="29"/>
      <c r="M53" s="29"/>
      <c r="N53" s="29"/>
      <c r="O53" s="29"/>
      <c r="P53" s="29"/>
      <c r="Q53" s="29"/>
      <c r="R53" s="29"/>
      <c r="S53" s="29"/>
      <c r="T53" s="29"/>
      <c r="U53" s="29"/>
      <c r="V53" s="29"/>
      <c r="W53" s="29"/>
      <c r="X53" s="29"/>
      <c r="Y53" s="29"/>
      <c r="Z53" s="29"/>
      <c r="AA53" s="29"/>
    </row>
    <row r="54" spans="1:27" s="31" customFormat="1" ht="20.25" customHeight="1" x14ac:dyDescent="0.2">
      <c r="A54" s="345" t="s">
        <v>131</v>
      </c>
      <c r="B54" s="346"/>
      <c r="C54" s="346"/>
      <c r="D54" s="346"/>
      <c r="E54" s="346"/>
      <c r="F54" s="347"/>
      <c r="G54" s="137"/>
      <c r="H54" s="137"/>
      <c r="I54" s="136"/>
      <c r="J54" s="29"/>
      <c r="K54" s="29"/>
      <c r="L54" s="29"/>
      <c r="M54" s="29"/>
      <c r="N54" s="29"/>
      <c r="O54" s="29"/>
      <c r="P54" s="29"/>
      <c r="Q54" s="29"/>
      <c r="R54" s="29"/>
      <c r="S54" s="29"/>
      <c r="T54" s="29"/>
      <c r="U54" s="29"/>
      <c r="V54" s="29"/>
      <c r="W54" s="29"/>
      <c r="X54" s="29"/>
      <c r="Y54" s="29"/>
      <c r="Z54" s="29"/>
      <c r="AA54" s="29"/>
    </row>
    <row r="55" spans="1:27" s="31" customFormat="1" ht="20.25" customHeight="1" x14ac:dyDescent="0.2">
      <c r="A55" s="337">
        <v>113</v>
      </c>
      <c r="B55" s="329" t="s">
        <v>392</v>
      </c>
      <c r="C55" s="142" t="s">
        <v>240</v>
      </c>
      <c r="D55" s="323" t="s">
        <v>267</v>
      </c>
      <c r="E55" s="325">
        <v>0.03</v>
      </c>
      <c r="F55" s="355"/>
      <c r="G55" s="327">
        <f>COUNTIF(E55,"&gt;0")</f>
        <v>1</v>
      </c>
      <c r="H55" s="312">
        <v>1</v>
      </c>
      <c r="I55" s="321" t="s">
        <v>272</v>
      </c>
      <c r="J55" s="29"/>
      <c r="K55" s="29"/>
      <c r="L55" s="29"/>
      <c r="M55" s="29"/>
      <c r="N55" s="29"/>
      <c r="O55" s="29"/>
      <c r="P55" s="29"/>
      <c r="Q55" s="29"/>
      <c r="R55" s="29"/>
      <c r="S55" s="29"/>
      <c r="T55" s="29"/>
      <c r="U55" s="29"/>
      <c r="V55" s="29"/>
      <c r="W55" s="29"/>
      <c r="X55" s="29"/>
      <c r="Y55" s="29"/>
      <c r="Z55" s="29"/>
      <c r="AA55" s="29"/>
    </row>
    <row r="56" spans="1:27" s="31" customFormat="1" ht="20.25" customHeight="1" x14ac:dyDescent="0.2">
      <c r="A56" s="339"/>
      <c r="B56" s="330"/>
      <c r="C56" s="142" t="s">
        <v>241</v>
      </c>
      <c r="D56" s="324"/>
      <c r="E56" s="326"/>
      <c r="F56" s="356"/>
      <c r="G56" s="328"/>
      <c r="H56" s="314"/>
      <c r="I56" s="322"/>
      <c r="J56" s="29"/>
      <c r="K56" s="29"/>
      <c r="L56" s="29"/>
      <c r="M56" s="29"/>
      <c r="N56" s="29"/>
      <c r="O56" s="29"/>
      <c r="P56" s="29"/>
      <c r="Q56" s="29"/>
      <c r="R56" s="29"/>
      <c r="S56" s="29"/>
      <c r="T56" s="29"/>
      <c r="U56" s="29"/>
      <c r="V56" s="29"/>
      <c r="W56" s="29"/>
      <c r="X56" s="29"/>
      <c r="Y56" s="29"/>
      <c r="Z56" s="29"/>
      <c r="AA56" s="29"/>
    </row>
    <row r="57" spans="1:27" s="31" customFormat="1" ht="20.25" customHeight="1" x14ac:dyDescent="0.2">
      <c r="A57" s="345" t="s">
        <v>132</v>
      </c>
      <c r="B57" s="346"/>
      <c r="C57" s="346"/>
      <c r="D57" s="346"/>
      <c r="E57" s="346"/>
      <c r="F57" s="347"/>
      <c r="G57" s="137"/>
      <c r="H57" s="137"/>
      <c r="I57" s="136"/>
      <c r="J57" s="29"/>
      <c r="K57" s="29"/>
      <c r="L57" s="29"/>
      <c r="M57" s="29"/>
      <c r="N57" s="29"/>
      <c r="O57" s="29"/>
      <c r="P57" s="29"/>
      <c r="Q57" s="29"/>
      <c r="R57" s="29"/>
      <c r="S57" s="29"/>
      <c r="T57" s="29"/>
      <c r="U57" s="29"/>
      <c r="V57" s="29"/>
      <c r="W57" s="29"/>
      <c r="X57" s="29"/>
      <c r="Y57" s="29"/>
      <c r="Z57" s="29"/>
      <c r="AA57" s="29"/>
    </row>
    <row r="58" spans="1:27" s="31" customFormat="1" ht="20.25" customHeight="1" x14ac:dyDescent="0.2">
      <c r="A58" s="337">
        <v>114</v>
      </c>
      <c r="B58" s="329" t="s">
        <v>34</v>
      </c>
      <c r="C58" s="142" t="s">
        <v>241</v>
      </c>
      <c r="D58" s="323" t="s">
        <v>268</v>
      </c>
      <c r="E58" s="325">
        <v>0.23849999999999999</v>
      </c>
      <c r="F58" s="355"/>
      <c r="G58" s="327">
        <f>COUNTIF(E58,"&gt;0")</f>
        <v>1</v>
      </c>
      <c r="H58" s="312">
        <v>1</v>
      </c>
      <c r="I58" s="321" t="s">
        <v>272</v>
      </c>
      <c r="J58" s="29"/>
      <c r="K58" s="29"/>
      <c r="L58" s="29"/>
      <c r="M58" s="29"/>
      <c r="N58" s="29"/>
      <c r="O58" s="29"/>
      <c r="P58" s="29"/>
      <c r="Q58" s="29"/>
      <c r="R58" s="29"/>
      <c r="S58" s="29"/>
      <c r="T58" s="29"/>
      <c r="U58" s="29"/>
      <c r="V58" s="29"/>
      <c r="W58" s="29"/>
      <c r="X58" s="29"/>
      <c r="Y58" s="29"/>
      <c r="Z58" s="29"/>
      <c r="AA58" s="29"/>
    </row>
    <row r="59" spans="1:27" s="31" customFormat="1" ht="20.25" customHeight="1" x14ac:dyDescent="0.2">
      <c r="A59" s="338"/>
      <c r="B59" s="330"/>
      <c r="C59" s="142" t="s">
        <v>242</v>
      </c>
      <c r="D59" s="324"/>
      <c r="E59" s="326"/>
      <c r="F59" s="356"/>
      <c r="G59" s="328"/>
      <c r="H59" s="314"/>
      <c r="I59" s="322"/>
      <c r="J59" s="29"/>
      <c r="K59" s="29"/>
      <c r="L59" s="29"/>
      <c r="M59" s="29"/>
      <c r="N59" s="29"/>
      <c r="O59" s="29"/>
      <c r="P59" s="29"/>
      <c r="Q59" s="29"/>
      <c r="R59" s="29"/>
      <c r="S59" s="29"/>
      <c r="T59" s="29"/>
      <c r="U59" s="29"/>
      <c r="V59" s="29"/>
      <c r="W59" s="29"/>
      <c r="X59" s="29"/>
      <c r="Y59" s="29"/>
      <c r="Z59" s="29"/>
      <c r="AA59" s="29"/>
    </row>
    <row r="60" spans="1:27" s="31" customFormat="1" ht="20.25" customHeight="1" x14ac:dyDescent="0.2">
      <c r="A60" s="339"/>
      <c r="B60" s="340" t="s">
        <v>235</v>
      </c>
      <c r="C60" s="341"/>
      <c r="D60" s="341"/>
      <c r="E60" s="342"/>
      <c r="F60" s="139"/>
      <c r="G60" s="140"/>
      <c r="H60" s="141"/>
      <c r="I60" s="136"/>
      <c r="J60" s="29"/>
      <c r="K60" s="29"/>
      <c r="L60" s="29"/>
      <c r="M60" s="29"/>
      <c r="N60" s="29"/>
      <c r="O60" s="29"/>
      <c r="P60" s="29"/>
      <c r="Q60" s="29"/>
      <c r="R60" s="29"/>
      <c r="S60" s="29"/>
      <c r="T60" s="29"/>
      <c r="U60" s="29"/>
      <c r="V60" s="29"/>
      <c r="W60" s="29"/>
      <c r="X60" s="29"/>
      <c r="Y60" s="29"/>
      <c r="Z60" s="29"/>
      <c r="AA60" s="29"/>
    </row>
    <row r="61" spans="1:27" s="31" customFormat="1" ht="20.25" customHeight="1" x14ac:dyDescent="0.2">
      <c r="A61" s="352" t="s">
        <v>136</v>
      </c>
      <c r="B61" s="353"/>
      <c r="C61" s="353"/>
      <c r="D61" s="353"/>
      <c r="E61" s="353"/>
      <c r="F61" s="354"/>
      <c r="G61" s="137"/>
      <c r="H61" s="137"/>
      <c r="I61" s="136"/>
      <c r="J61" s="29"/>
      <c r="K61" s="29"/>
      <c r="L61" s="29"/>
      <c r="M61" s="29"/>
      <c r="N61" s="29"/>
      <c r="O61" s="29"/>
      <c r="P61" s="29"/>
      <c r="Q61" s="29"/>
      <c r="R61" s="29"/>
      <c r="S61" s="29"/>
      <c r="T61" s="29"/>
      <c r="U61" s="29"/>
      <c r="V61" s="29"/>
      <c r="W61" s="29"/>
      <c r="X61" s="29"/>
      <c r="Y61" s="29"/>
      <c r="Z61" s="29"/>
      <c r="AA61" s="29"/>
    </row>
    <row r="62" spans="1:27" s="31" customFormat="1" ht="20.25" customHeight="1" x14ac:dyDescent="0.2">
      <c r="A62" s="337">
        <v>115</v>
      </c>
      <c r="B62" s="357" t="s">
        <v>35</v>
      </c>
      <c r="C62" s="358"/>
      <c r="D62" s="358"/>
      <c r="E62" s="358"/>
      <c r="F62" s="359"/>
      <c r="G62" s="137"/>
      <c r="H62" s="137"/>
      <c r="I62" s="136"/>
      <c r="J62" s="29"/>
      <c r="K62" s="29"/>
      <c r="L62" s="29"/>
      <c r="M62" s="29"/>
      <c r="N62" s="29"/>
      <c r="O62" s="29"/>
      <c r="P62" s="29"/>
      <c r="Q62" s="29"/>
      <c r="R62" s="29"/>
      <c r="S62" s="29"/>
      <c r="T62" s="29"/>
      <c r="U62" s="29"/>
      <c r="V62" s="29"/>
      <c r="W62" s="29"/>
      <c r="X62" s="29"/>
      <c r="Y62" s="29"/>
      <c r="Z62" s="29"/>
      <c r="AA62" s="29"/>
    </row>
    <row r="63" spans="1:27" s="31" customFormat="1" ht="49.5" customHeight="1" x14ac:dyDescent="0.2">
      <c r="A63" s="338"/>
      <c r="B63" s="329" t="s">
        <v>36</v>
      </c>
      <c r="C63" s="142" t="s">
        <v>38</v>
      </c>
      <c r="D63" s="323" t="s">
        <v>269</v>
      </c>
      <c r="E63" s="325">
        <v>0.97599999999999998</v>
      </c>
      <c r="F63" s="355"/>
      <c r="G63" s="327">
        <f>COUNTIF(E63,"&gt;=0")</f>
        <v>1</v>
      </c>
      <c r="H63" s="312">
        <v>1</v>
      </c>
      <c r="I63" s="321" t="s">
        <v>234</v>
      </c>
      <c r="J63" s="29"/>
      <c r="K63" s="29"/>
      <c r="L63" s="29"/>
      <c r="M63" s="29"/>
      <c r="N63" s="29"/>
      <c r="O63" s="29"/>
      <c r="P63" s="29"/>
      <c r="Q63" s="29"/>
      <c r="R63" s="29"/>
      <c r="S63" s="29"/>
      <c r="T63" s="29"/>
      <c r="U63" s="29"/>
      <c r="V63" s="29"/>
      <c r="W63" s="29"/>
      <c r="X63" s="29"/>
      <c r="Y63" s="29"/>
      <c r="Z63" s="29"/>
      <c r="AA63" s="29"/>
    </row>
    <row r="64" spans="1:27" s="31" customFormat="1" ht="33" customHeight="1" x14ac:dyDescent="0.2">
      <c r="A64" s="339"/>
      <c r="B64" s="330"/>
      <c r="C64" s="142" t="s">
        <v>37</v>
      </c>
      <c r="D64" s="324"/>
      <c r="E64" s="326"/>
      <c r="F64" s="356"/>
      <c r="G64" s="328"/>
      <c r="H64" s="314"/>
      <c r="I64" s="322"/>
      <c r="J64" s="29"/>
      <c r="K64" s="29"/>
      <c r="L64" s="29"/>
      <c r="M64" s="29"/>
      <c r="N64" s="29"/>
      <c r="O64" s="29"/>
      <c r="P64" s="29"/>
      <c r="Q64" s="29"/>
      <c r="R64" s="29"/>
      <c r="S64" s="29"/>
      <c r="T64" s="29"/>
      <c r="U64" s="29"/>
      <c r="V64" s="29"/>
      <c r="W64" s="29"/>
      <c r="X64" s="29"/>
      <c r="Y64" s="29"/>
      <c r="Z64" s="29"/>
      <c r="AA64" s="29"/>
    </row>
    <row r="65" spans="1:27" s="31" customFormat="1" ht="50.1" customHeight="1" x14ac:dyDescent="0.2">
      <c r="A65" s="337">
        <v>116</v>
      </c>
      <c r="B65" s="329" t="s">
        <v>39</v>
      </c>
      <c r="C65" s="142" t="s">
        <v>41</v>
      </c>
      <c r="D65" s="323" t="s">
        <v>270</v>
      </c>
      <c r="E65" s="325">
        <v>1</v>
      </c>
      <c r="F65" s="355"/>
      <c r="G65" s="327">
        <f>COUNTIF(E65,"&gt;=0")</f>
        <v>1</v>
      </c>
      <c r="H65" s="312">
        <v>1</v>
      </c>
      <c r="I65" s="321" t="s">
        <v>234</v>
      </c>
      <c r="J65" s="29"/>
      <c r="K65" s="29"/>
      <c r="L65" s="29"/>
      <c r="M65" s="29"/>
      <c r="N65" s="29"/>
      <c r="O65" s="29"/>
      <c r="P65" s="29"/>
      <c r="Q65" s="29"/>
      <c r="R65" s="29"/>
      <c r="S65" s="29"/>
      <c r="T65" s="29"/>
      <c r="U65" s="29"/>
      <c r="V65" s="29"/>
      <c r="W65" s="29"/>
      <c r="X65" s="29"/>
      <c r="Y65" s="29"/>
      <c r="Z65" s="29"/>
      <c r="AA65" s="29"/>
    </row>
    <row r="66" spans="1:27" s="31" customFormat="1" ht="32.1" customHeight="1" x14ac:dyDescent="0.2">
      <c r="A66" s="338"/>
      <c r="B66" s="330"/>
      <c r="C66" s="142" t="s">
        <v>40</v>
      </c>
      <c r="D66" s="324"/>
      <c r="E66" s="326"/>
      <c r="F66" s="356"/>
      <c r="G66" s="328"/>
      <c r="H66" s="314"/>
      <c r="I66" s="322"/>
      <c r="J66" s="29"/>
      <c r="K66" s="29"/>
      <c r="L66" s="29"/>
      <c r="M66" s="29"/>
      <c r="N66" s="29"/>
      <c r="O66" s="29"/>
      <c r="P66" s="29"/>
      <c r="Q66" s="29"/>
      <c r="R66" s="29"/>
      <c r="S66" s="29"/>
      <c r="T66" s="29"/>
      <c r="U66" s="29"/>
      <c r="V66" s="29"/>
      <c r="W66" s="29"/>
      <c r="X66" s="29"/>
      <c r="Y66" s="29"/>
      <c r="Z66" s="29"/>
      <c r="AA66" s="29"/>
    </row>
    <row r="67" spans="1:27" s="31" customFormat="1" ht="22.5" customHeight="1" x14ac:dyDescent="0.2">
      <c r="A67" s="339"/>
      <c r="B67" s="340" t="s">
        <v>42</v>
      </c>
      <c r="C67" s="341"/>
      <c r="D67" s="341"/>
      <c r="E67" s="342"/>
      <c r="F67" s="139"/>
      <c r="G67" s="140"/>
      <c r="H67" s="141"/>
      <c r="I67" s="136"/>
      <c r="J67" s="29"/>
      <c r="K67" s="29"/>
      <c r="L67" s="29"/>
      <c r="M67" s="29"/>
      <c r="N67" s="29"/>
      <c r="O67" s="29"/>
      <c r="P67" s="29"/>
      <c r="Q67" s="29"/>
      <c r="R67" s="29"/>
      <c r="S67" s="29"/>
      <c r="T67" s="29"/>
      <c r="U67" s="29"/>
      <c r="V67" s="29"/>
      <c r="W67" s="29"/>
      <c r="X67" s="29"/>
      <c r="Y67" s="29"/>
      <c r="Z67" s="29"/>
      <c r="AA67" s="29"/>
    </row>
    <row r="68" spans="1:27" s="31" customFormat="1" ht="22.5" customHeight="1" x14ac:dyDescent="0.2">
      <c r="A68" s="345" t="s">
        <v>133</v>
      </c>
      <c r="B68" s="346"/>
      <c r="C68" s="346"/>
      <c r="D68" s="346"/>
      <c r="E68" s="346"/>
      <c r="F68" s="347"/>
      <c r="G68" s="137"/>
      <c r="H68" s="137"/>
      <c r="I68" s="136"/>
      <c r="J68" s="29"/>
      <c r="K68" s="29"/>
      <c r="L68" s="29"/>
      <c r="M68" s="29"/>
      <c r="N68" s="29"/>
      <c r="O68" s="29"/>
      <c r="P68" s="29"/>
      <c r="Q68" s="29"/>
      <c r="R68" s="29"/>
      <c r="S68" s="29"/>
      <c r="T68" s="29"/>
      <c r="U68" s="29"/>
      <c r="V68" s="29"/>
      <c r="W68" s="29"/>
      <c r="X68" s="29"/>
      <c r="Y68" s="29"/>
      <c r="Z68" s="29"/>
      <c r="AA68" s="29"/>
    </row>
    <row r="69" spans="1:27" s="31" customFormat="1" ht="97.5" customHeight="1" x14ac:dyDescent="0.2">
      <c r="A69" s="337">
        <v>117</v>
      </c>
      <c r="B69" s="329" t="s">
        <v>43</v>
      </c>
      <c r="C69" s="143" t="s">
        <v>44</v>
      </c>
      <c r="D69" s="323" t="s">
        <v>270</v>
      </c>
      <c r="E69" s="325">
        <v>2.0000000000000001E-4</v>
      </c>
      <c r="F69" s="355"/>
      <c r="G69" s="327">
        <f>COUNTIF(E69,"&gt;=0")</f>
        <v>1</v>
      </c>
      <c r="H69" s="312">
        <v>1</v>
      </c>
      <c r="I69" s="321" t="s">
        <v>234</v>
      </c>
      <c r="J69" s="29"/>
      <c r="K69" s="29"/>
      <c r="L69" s="29"/>
      <c r="M69" s="29"/>
      <c r="N69" s="29"/>
      <c r="O69" s="29"/>
      <c r="P69" s="29"/>
      <c r="Q69" s="29"/>
      <c r="R69" s="29"/>
      <c r="S69" s="29"/>
      <c r="T69" s="29"/>
      <c r="U69" s="29"/>
      <c r="V69" s="29"/>
      <c r="W69" s="29"/>
      <c r="X69" s="29"/>
      <c r="Y69" s="29"/>
      <c r="Z69" s="29"/>
      <c r="AA69" s="29"/>
    </row>
    <row r="70" spans="1:27" s="31" customFormat="1" ht="22.5" customHeight="1" x14ac:dyDescent="0.2">
      <c r="A70" s="339"/>
      <c r="B70" s="330"/>
      <c r="C70" s="142" t="s">
        <v>33</v>
      </c>
      <c r="D70" s="324"/>
      <c r="E70" s="326"/>
      <c r="F70" s="356"/>
      <c r="G70" s="328"/>
      <c r="H70" s="314"/>
      <c r="I70" s="322"/>
      <c r="J70" s="29"/>
      <c r="K70" s="29"/>
      <c r="L70" s="29"/>
      <c r="M70" s="29"/>
      <c r="N70" s="29"/>
      <c r="O70" s="29"/>
      <c r="P70" s="29"/>
      <c r="Q70" s="29"/>
      <c r="R70" s="29"/>
      <c r="S70" s="29"/>
      <c r="T70" s="29"/>
      <c r="U70" s="29"/>
      <c r="V70" s="29"/>
      <c r="W70" s="29"/>
      <c r="X70" s="29"/>
      <c r="Y70" s="29"/>
      <c r="Z70" s="29"/>
      <c r="AA70" s="29"/>
    </row>
    <row r="71" spans="1:27" s="31" customFormat="1" ht="22.5" customHeight="1" x14ac:dyDescent="0.2">
      <c r="A71" s="345" t="s">
        <v>134</v>
      </c>
      <c r="B71" s="346"/>
      <c r="C71" s="346"/>
      <c r="D71" s="346"/>
      <c r="E71" s="346"/>
      <c r="F71" s="347"/>
      <c r="G71" s="144"/>
      <c r="H71" s="144"/>
      <c r="I71" s="136"/>
      <c r="J71" s="29"/>
      <c r="K71" s="29"/>
      <c r="L71" s="29"/>
      <c r="M71" s="29"/>
      <c r="N71" s="29"/>
      <c r="O71" s="29"/>
      <c r="P71" s="29"/>
      <c r="Q71" s="29"/>
      <c r="R71" s="29"/>
      <c r="S71" s="29"/>
      <c r="T71" s="29"/>
      <c r="U71" s="29"/>
      <c r="V71" s="29"/>
      <c r="W71" s="29"/>
      <c r="X71" s="29"/>
      <c r="Y71" s="29"/>
      <c r="Z71" s="29"/>
      <c r="AA71" s="29"/>
    </row>
    <row r="72" spans="1:27" s="31" customFormat="1" ht="22.5" customHeight="1" x14ac:dyDescent="0.2">
      <c r="A72" s="129">
        <v>118</v>
      </c>
      <c r="B72" s="333" t="s">
        <v>393</v>
      </c>
      <c r="C72" s="334"/>
      <c r="D72" s="331" t="s">
        <v>228</v>
      </c>
      <c r="E72" s="332"/>
      <c r="F72" s="37"/>
      <c r="G72" s="83">
        <f>IF(OR(D72="Selecione SIM ou NÃO",D72=""),0,1)</f>
        <v>1</v>
      </c>
      <c r="H72" s="20">
        <v>1</v>
      </c>
      <c r="I72" s="136"/>
      <c r="J72" s="29"/>
      <c r="K72" s="29"/>
      <c r="L72" s="29"/>
      <c r="M72" s="29"/>
      <c r="N72" s="29"/>
      <c r="O72" s="29"/>
      <c r="P72" s="29"/>
      <c r="Q72" s="29"/>
      <c r="R72" s="29"/>
      <c r="S72" s="29"/>
      <c r="T72" s="29"/>
      <c r="U72" s="29"/>
      <c r="V72" s="29"/>
      <c r="W72" s="29"/>
      <c r="X72" s="29"/>
      <c r="Y72" s="29"/>
      <c r="Z72" s="29"/>
      <c r="AA72" s="29"/>
    </row>
    <row r="73" spans="1:27" s="31" customFormat="1" ht="22.5" customHeight="1" x14ac:dyDescent="0.2">
      <c r="A73" s="129">
        <v>119</v>
      </c>
      <c r="B73" s="333" t="s">
        <v>45</v>
      </c>
      <c r="C73" s="334"/>
      <c r="D73" s="331" t="s">
        <v>228</v>
      </c>
      <c r="E73" s="332"/>
      <c r="F73" s="37"/>
      <c r="G73" s="83">
        <f>IF(OR(D73="Selecione SIM ou NÃO",D73=""),0,1)</f>
        <v>1</v>
      </c>
      <c r="H73" s="20">
        <v>1</v>
      </c>
      <c r="I73" s="136"/>
      <c r="J73" s="29"/>
      <c r="K73" s="29"/>
      <c r="L73" s="29"/>
      <c r="M73" s="29"/>
      <c r="N73" s="29"/>
      <c r="O73" s="29"/>
      <c r="P73" s="29"/>
      <c r="Q73" s="29"/>
      <c r="R73" s="29"/>
      <c r="S73" s="29"/>
      <c r="T73" s="29"/>
      <c r="U73" s="29"/>
      <c r="V73" s="29"/>
      <c r="W73" s="29"/>
      <c r="X73" s="29"/>
      <c r="Y73" s="29"/>
      <c r="Z73" s="29"/>
      <c r="AA73" s="29"/>
    </row>
    <row r="74" spans="1:27" s="31" customFormat="1" ht="36" customHeight="1" x14ac:dyDescent="0.2">
      <c r="A74" s="129">
        <v>120</v>
      </c>
      <c r="B74" s="333" t="s">
        <v>46</v>
      </c>
      <c r="C74" s="334"/>
      <c r="D74" s="331" t="s">
        <v>228</v>
      </c>
      <c r="E74" s="332"/>
      <c r="F74" s="37"/>
      <c r="G74" s="83">
        <f>IF(OR(D74="Selecione SIM ou NÃO",D74=""),0,1)</f>
        <v>1</v>
      </c>
      <c r="H74" s="20">
        <v>1</v>
      </c>
      <c r="I74" s="136"/>
      <c r="J74" s="29"/>
      <c r="K74" s="29"/>
      <c r="L74" s="29"/>
      <c r="M74" s="29"/>
      <c r="N74" s="29"/>
      <c r="O74" s="29"/>
      <c r="P74" s="29"/>
      <c r="Q74" s="29"/>
      <c r="R74" s="29"/>
      <c r="S74" s="29"/>
      <c r="T74" s="29"/>
      <c r="U74" s="29"/>
      <c r="V74" s="29"/>
      <c r="W74" s="29"/>
      <c r="X74" s="29"/>
      <c r="Y74" s="29"/>
      <c r="Z74" s="29"/>
      <c r="AA74" s="29"/>
    </row>
    <row r="75" spans="1:27" s="31" customFormat="1" ht="22.5" customHeight="1" x14ac:dyDescent="0.2">
      <c r="A75" s="345" t="s">
        <v>135</v>
      </c>
      <c r="B75" s="346"/>
      <c r="C75" s="346"/>
      <c r="D75" s="346"/>
      <c r="E75" s="346"/>
      <c r="F75" s="347"/>
      <c r="G75" s="144"/>
      <c r="H75" s="144"/>
      <c r="I75" s="136"/>
      <c r="J75" s="29"/>
      <c r="K75" s="29"/>
      <c r="L75" s="29"/>
      <c r="M75" s="29"/>
      <c r="N75" s="29"/>
      <c r="O75" s="29"/>
      <c r="P75" s="29"/>
      <c r="Q75" s="29"/>
      <c r="R75" s="29"/>
      <c r="S75" s="29"/>
      <c r="T75" s="29"/>
      <c r="U75" s="29"/>
      <c r="V75" s="29"/>
      <c r="W75" s="29"/>
      <c r="X75" s="29"/>
      <c r="Y75" s="29"/>
      <c r="Z75" s="29"/>
      <c r="AA75" s="29"/>
    </row>
    <row r="76" spans="1:27" s="31" customFormat="1" ht="22.5" customHeight="1" x14ac:dyDescent="0.2">
      <c r="A76" s="129">
        <v>121</v>
      </c>
      <c r="B76" s="343" t="s">
        <v>260</v>
      </c>
      <c r="C76" s="344"/>
      <c r="D76" s="331" t="s">
        <v>228</v>
      </c>
      <c r="E76" s="332"/>
      <c r="F76" s="37"/>
      <c r="G76" s="83">
        <f>IF(OR(D76="Selecione SIM ou NÃO",D76=""),0,1)</f>
        <v>1</v>
      </c>
      <c r="H76" s="20">
        <v>1</v>
      </c>
      <c r="I76" s="136"/>
      <c r="J76" s="29"/>
      <c r="K76" s="29"/>
      <c r="L76" s="29"/>
      <c r="M76" s="29"/>
      <c r="N76" s="29"/>
      <c r="O76" s="29"/>
      <c r="P76" s="29"/>
      <c r="Q76" s="29"/>
      <c r="R76" s="29"/>
      <c r="S76" s="29"/>
      <c r="T76" s="29"/>
      <c r="U76" s="29"/>
    </row>
    <row r="77" spans="1:27" s="31" customFormat="1" ht="33" customHeight="1" x14ac:dyDescent="0.2">
      <c r="A77" s="129">
        <v>122</v>
      </c>
      <c r="B77" s="343" t="s">
        <v>394</v>
      </c>
      <c r="C77" s="344"/>
      <c r="D77" s="190" t="s">
        <v>228</v>
      </c>
      <c r="E77" s="275">
        <v>2.48</v>
      </c>
      <c r="F77" s="37" t="s">
        <v>475</v>
      </c>
      <c r="G77" s="83">
        <f>IF(OR(D77="Selecione SIM ou NÃO",D77=""),0,1)</f>
        <v>1</v>
      </c>
      <c r="H77" s="20">
        <v>1</v>
      </c>
      <c r="I77" s="136"/>
      <c r="J77" s="29"/>
      <c r="K77" s="29"/>
      <c r="L77" s="29"/>
      <c r="M77" s="29"/>
      <c r="N77" s="29"/>
      <c r="O77" s="29"/>
      <c r="P77" s="29"/>
      <c r="Q77" s="29"/>
      <c r="R77" s="29"/>
      <c r="S77" s="29"/>
      <c r="T77" s="29"/>
      <c r="U77" s="29"/>
    </row>
    <row r="78" spans="1:27" s="31" customFormat="1" ht="22.5" customHeight="1" x14ac:dyDescent="0.2">
      <c r="A78" s="129">
        <v>123</v>
      </c>
      <c r="B78" s="316" t="s">
        <v>261</v>
      </c>
      <c r="C78" s="316"/>
      <c r="D78" s="301" t="s">
        <v>229</v>
      </c>
      <c r="E78" s="301"/>
      <c r="F78" s="70"/>
      <c r="G78" s="83">
        <f>IF(OR(D78="Selecione SIM ou NÃO",D78=""),0,1)</f>
        <v>1</v>
      </c>
      <c r="H78" s="20">
        <v>1</v>
      </c>
      <c r="I78" s="136"/>
      <c r="J78" s="29"/>
      <c r="K78" s="29"/>
      <c r="L78" s="29"/>
      <c r="M78" s="29"/>
      <c r="N78" s="29"/>
      <c r="O78" s="29"/>
      <c r="P78" s="29"/>
      <c r="Q78" s="29"/>
      <c r="R78" s="29"/>
      <c r="S78" s="29"/>
      <c r="T78" s="29"/>
      <c r="U78" s="29"/>
    </row>
    <row r="79" spans="1:27" s="31" customFormat="1" ht="22.5" customHeight="1" x14ac:dyDescent="0.2">
      <c r="A79" s="129">
        <v>124</v>
      </c>
      <c r="B79" s="316" t="s">
        <v>262</v>
      </c>
      <c r="C79" s="316"/>
      <c r="D79" s="301" t="s">
        <v>229</v>
      </c>
      <c r="E79" s="301"/>
      <c r="F79" s="70"/>
      <c r="G79" s="83">
        <f>IF(OR(D79="Selecione SIM ou NÃO",D79=""),0,1)</f>
        <v>1</v>
      </c>
      <c r="H79" s="20">
        <v>1</v>
      </c>
      <c r="I79" s="136"/>
      <c r="J79" s="29"/>
      <c r="K79" s="29"/>
      <c r="L79" s="29"/>
      <c r="M79" s="29"/>
      <c r="N79" s="29"/>
      <c r="O79" s="29"/>
      <c r="P79" s="29"/>
      <c r="Q79" s="29"/>
      <c r="R79" s="29"/>
      <c r="S79" s="29"/>
      <c r="T79" s="29"/>
      <c r="U79" s="29"/>
    </row>
    <row r="80" spans="1:27" s="31" customFormat="1" x14ac:dyDescent="0.2">
      <c r="A80" s="46"/>
      <c r="B80" s="145"/>
      <c r="C80" s="145"/>
      <c r="D80" s="146"/>
      <c r="E80" s="146"/>
      <c r="F80" s="146"/>
      <c r="G80" s="147">
        <f>SUM(G6:G79)</f>
        <v>45</v>
      </c>
      <c r="H80" s="30">
        <f>SUM(H6:H79)</f>
        <v>47</v>
      </c>
      <c r="I80" s="29"/>
      <c r="J80" s="29"/>
      <c r="K80" s="29"/>
      <c r="L80" s="29"/>
      <c r="M80" s="29"/>
      <c r="N80" s="29"/>
      <c r="O80" s="29"/>
      <c r="P80" s="29"/>
      <c r="Q80" s="29"/>
      <c r="R80" s="29"/>
      <c r="S80" s="29"/>
      <c r="T80" s="29"/>
      <c r="U80" s="29"/>
    </row>
    <row r="81" spans="1:21" x14ac:dyDescent="0.2">
      <c r="A81" s="104"/>
      <c r="B81" s="148"/>
      <c r="C81" s="148"/>
      <c r="D81" s="104"/>
      <c r="E81" s="104"/>
      <c r="F81" s="104"/>
      <c r="G81" s="104"/>
      <c r="H81" s="149"/>
      <c r="I81" s="11"/>
      <c r="J81" s="11"/>
      <c r="K81" s="11"/>
      <c r="L81" s="11"/>
      <c r="M81" s="11"/>
      <c r="N81" s="11"/>
      <c r="O81" s="11"/>
      <c r="P81" s="11"/>
      <c r="Q81" s="11"/>
      <c r="R81" s="11"/>
      <c r="S81" s="11"/>
      <c r="T81" s="11"/>
      <c r="U81" s="11"/>
    </row>
    <row r="82" spans="1:21" ht="31.5" hidden="1" x14ac:dyDescent="0.2">
      <c r="A82" s="45" t="s">
        <v>462</v>
      </c>
      <c r="B82" s="148"/>
      <c r="C82" s="148"/>
      <c r="D82" s="104"/>
      <c r="E82" s="104"/>
      <c r="F82" s="104"/>
      <c r="G82" s="104"/>
      <c r="H82" s="29"/>
      <c r="I82" s="11"/>
      <c r="J82" s="11"/>
      <c r="K82" s="11"/>
      <c r="L82" s="11"/>
      <c r="M82" s="11"/>
      <c r="N82" s="11"/>
      <c r="O82" s="11"/>
      <c r="P82" s="11"/>
      <c r="Q82" s="11"/>
      <c r="R82" s="11"/>
      <c r="S82" s="11"/>
      <c r="T82" s="11"/>
      <c r="U82" s="11"/>
    </row>
    <row r="83" spans="1:21" hidden="1" x14ac:dyDescent="0.2">
      <c r="A83" s="46" t="s">
        <v>228</v>
      </c>
      <c r="B83" s="148"/>
      <c r="C83" s="148"/>
      <c r="D83" s="104"/>
      <c r="E83" s="104"/>
      <c r="F83" s="104"/>
      <c r="G83" s="104"/>
      <c r="H83" s="29"/>
      <c r="I83" s="11"/>
      <c r="J83" s="11"/>
      <c r="K83" s="11"/>
      <c r="L83" s="11"/>
      <c r="M83" s="11"/>
      <c r="N83" s="11"/>
      <c r="O83" s="11"/>
      <c r="P83" s="11"/>
      <c r="Q83" s="11"/>
      <c r="R83" s="11"/>
      <c r="S83" s="11"/>
      <c r="T83" s="11"/>
      <c r="U83" s="11"/>
    </row>
    <row r="84" spans="1:21" hidden="1" x14ac:dyDescent="0.2">
      <c r="A84" s="46" t="s">
        <v>229</v>
      </c>
      <c r="B84" s="148"/>
      <c r="C84" s="148"/>
      <c r="D84" s="104"/>
      <c r="E84" s="104"/>
      <c r="F84" s="104"/>
      <c r="G84" s="104"/>
      <c r="H84" s="29"/>
      <c r="I84" s="11"/>
      <c r="J84" s="11"/>
      <c r="K84" s="11"/>
      <c r="L84" s="11"/>
      <c r="M84" s="11"/>
      <c r="N84" s="11"/>
      <c r="O84" s="11"/>
      <c r="P84" s="11"/>
      <c r="Q84" s="11"/>
      <c r="R84" s="11"/>
      <c r="S84" s="11"/>
      <c r="T84" s="11"/>
      <c r="U84" s="11"/>
    </row>
    <row r="85" spans="1:21" x14ac:dyDescent="0.2">
      <c r="A85" s="104"/>
      <c r="B85" s="148"/>
      <c r="C85" s="148"/>
      <c r="D85" s="104"/>
      <c r="E85" s="104"/>
      <c r="F85" s="104"/>
      <c r="G85" s="104"/>
      <c r="H85" s="29"/>
      <c r="I85" s="11"/>
      <c r="J85" s="11"/>
      <c r="K85" s="11"/>
      <c r="L85" s="11"/>
      <c r="M85" s="11"/>
      <c r="N85" s="11"/>
      <c r="O85" s="11"/>
      <c r="P85" s="11"/>
      <c r="Q85" s="11"/>
      <c r="R85" s="11"/>
      <c r="S85" s="11"/>
      <c r="T85" s="11"/>
      <c r="U85" s="11"/>
    </row>
    <row r="86" spans="1:21" x14ac:dyDescent="0.2">
      <c r="A86" s="104"/>
      <c r="B86" s="148"/>
      <c r="C86" s="148"/>
      <c r="D86" s="104"/>
      <c r="E86" s="104"/>
      <c r="F86" s="104"/>
      <c r="G86" s="104"/>
      <c r="H86" s="29"/>
      <c r="I86" s="11"/>
      <c r="J86" s="11"/>
      <c r="K86" s="11"/>
      <c r="L86" s="11"/>
      <c r="M86" s="11"/>
      <c r="N86" s="11"/>
      <c r="O86" s="11"/>
      <c r="P86" s="11"/>
      <c r="Q86" s="11"/>
      <c r="R86" s="11"/>
      <c r="S86" s="11"/>
      <c r="T86" s="11"/>
      <c r="U86" s="11"/>
    </row>
    <row r="87" spans="1:21" ht="15.75" customHeight="1" x14ac:dyDescent="0.2">
      <c r="A87" s="104"/>
      <c r="B87" s="148"/>
      <c r="C87" s="148"/>
      <c r="D87" s="104"/>
      <c r="E87" s="104"/>
      <c r="F87" s="104"/>
      <c r="G87" s="104"/>
      <c r="H87" s="29"/>
      <c r="I87" s="11"/>
      <c r="J87" s="11"/>
      <c r="K87" s="11"/>
      <c r="L87" s="11"/>
      <c r="M87" s="11"/>
      <c r="N87" s="11"/>
      <c r="O87" s="11"/>
      <c r="P87" s="11"/>
      <c r="Q87" s="11"/>
      <c r="R87" s="11"/>
      <c r="S87" s="11"/>
      <c r="T87" s="11"/>
      <c r="U87" s="11"/>
    </row>
    <row r="88" spans="1:21" ht="15.75" customHeight="1" x14ac:dyDescent="0.2">
      <c r="A88" s="104"/>
      <c r="B88" s="148"/>
      <c r="C88" s="148"/>
      <c r="D88" s="104"/>
      <c r="E88" s="104"/>
      <c r="F88" s="104"/>
      <c r="G88" s="104"/>
      <c r="H88" s="29"/>
      <c r="I88" s="11"/>
      <c r="J88" s="11"/>
      <c r="K88" s="11"/>
      <c r="L88" s="11"/>
      <c r="M88" s="11"/>
      <c r="N88" s="11"/>
      <c r="O88" s="11"/>
      <c r="P88" s="11"/>
      <c r="Q88" s="11"/>
      <c r="R88" s="11"/>
      <c r="S88" s="11"/>
      <c r="T88" s="11"/>
      <c r="U88" s="11"/>
    </row>
    <row r="89" spans="1:21" ht="15.75" customHeight="1" x14ac:dyDescent="0.2">
      <c r="A89" s="104"/>
      <c r="B89" s="148"/>
      <c r="C89" s="148"/>
      <c r="D89" s="104"/>
      <c r="E89" s="104"/>
      <c r="F89" s="104"/>
      <c r="G89" s="104"/>
      <c r="H89" s="29"/>
      <c r="I89" s="11"/>
      <c r="J89" s="11"/>
      <c r="K89" s="11"/>
      <c r="L89" s="11"/>
      <c r="M89" s="11"/>
      <c r="N89" s="11"/>
      <c r="O89" s="11"/>
      <c r="P89" s="11"/>
      <c r="Q89" s="11"/>
      <c r="R89" s="11"/>
      <c r="S89" s="11"/>
      <c r="T89" s="11"/>
      <c r="U89" s="11"/>
    </row>
    <row r="90" spans="1:21" ht="15.75" customHeight="1" x14ac:dyDescent="0.2">
      <c r="A90" s="104"/>
      <c r="B90" s="65"/>
      <c r="C90" s="65"/>
      <c r="D90" s="104"/>
      <c r="E90" s="104"/>
      <c r="F90" s="104"/>
      <c r="G90" s="104"/>
      <c r="H90" s="29"/>
      <c r="I90" s="11"/>
      <c r="J90" s="11"/>
      <c r="K90" s="11"/>
      <c r="L90" s="11"/>
      <c r="M90" s="11"/>
      <c r="N90" s="11"/>
      <c r="O90" s="11"/>
      <c r="P90" s="11"/>
      <c r="Q90" s="11"/>
      <c r="R90" s="11"/>
      <c r="S90" s="11"/>
      <c r="T90" s="11"/>
      <c r="U90" s="11"/>
    </row>
    <row r="91" spans="1:21" ht="15.75" customHeight="1" x14ac:dyDescent="0.2">
      <c r="A91" s="104"/>
      <c r="B91" s="65"/>
      <c r="C91" s="65"/>
      <c r="D91" s="104"/>
      <c r="E91" s="104"/>
      <c r="F91" s="104"/>
      <c r="G91" s="104"/>
      <c r="H91" s="29"/>
      <c r="I91" s="11"/>
      <c r="J91" s="11"/>
      <c r="K91" s="11"/>
      <c r="L91" s="11"/>
      <c r="M91" s="11"/>
      <c r="N91" s="11"/>
      <c r="O91" s="11"/>
      <c r="P91" s="11"/>
      <c r="Q91" s="11"/>
      <c r="R91" s="11"/>
      <c r="S91" s="11"/>
      <c r="T91" s="11"/>
      <c r="U91" s="11"/>
    </row>
    <row r="92" spans="1:21" ht="15.75" customHeight="1" x14ac:dyDescent="0.2">
      <c r="A92" s="104"/>
      <c r="B92" s="65"/>
      <c r="C92" s="65"/>
      <c r="D92" s="104"/>
      <c r="E92" s="104"/>
      <c r="F92" s="104"/>
      <c r="G92" s="104"/>
      <c r="H92" s="29"/>
      <c r="I92" s="11"/>
      <c r="J92" s="11"/>
      <c r="K92" s="11"/>
      <c r="L92" s="11"/>
      <c r="M92" s="11"/>
      <c r="N92" s="11"/>
      <c r="O92" s="11"/>
      <c r="P92" s="11"/>
      <c r="Q92" s="11"/>
      <c r="R92" s="11"/>
      <c r="S92" s="11"/>
      <c r="T92" s="11"/>
      <c r="U92" s="11"/>
    </row>
    <row r="93" spans="1:21" ht="15.75" customHeight="1" x14ac:dyDescent="0.2">
      <c r="A93" s="104"/>
      <c r="B93" s="65"/>
      <c r="C93" s="65"/>
      <c r="D93" s="104"/>
      <c r="E93" s="104"/>
      <c r="F93" s="104"/>
      <c r="G93" s="104"/>
      <c r="H93" s="29"/>
      <c r="I93" s="11"/>
      <c r="J93" s="11"/>
      <c r="K93" s="11"/>
      <c r="L93" s="11"/>
      <c r="M93" s="11"/>
      <c r="N93" s="11"/>
      <c r="O93" s="11"/>
      <c r="P93" s="11"/>
      <c r="Q93" s="11"/>
      <c r="R93" s="11"/>
      <c r="S93" s="11"/>
      <c r="T93" s="11"/>
      <c r="U93" s="11"/>
    </row>
    <row r="94" spans="1:21" ht="15.75" customHeight="1" x14ac:dyDescent="0.2">
      <c r="A94" s="104"/>
      <c r="B94" s="65"/>
      <c r="C94" s="65"/>
      <c r="D94" s="104"/>
      <c r="E94" s="104"/>
      <c r="F94" s="104"/>
      <c r="G94" s="104"/>
      <c r="H94" s="29"/>
      <c r="I94" s="11"/>
      <c r="J94" s="11"/>
      <c r="K94" s="11"/>
      <c r="L94" s="11"/>
      <c r="M94" s="11"/>
      <c r="N94" s="11"/>
      <c r="O94" s="11"/>
      <c r="P94" s="11"/>
      <c r="Q94" s="11"/>
      <c r="R94" s="11"/>
      <c r="S94" s="11"/>
      <c r="T94" s="11"/>
      <c r="U94" s="11"/>
    </row>
    <row r="95" spans="1:21" ht="15.75" customHeight="1" x14ac:dyDescent="0.2">
      <c r="A95" s="104"/>
      <c r="B95" s="65"/>
      <c r="C95" s="65"/>
      <c r="D95" s="104"/>
      <c r="E95" s="104"/>
      <c r="F95" s="104"/>
      <c r="G95" s="104"/>
      <c r="H95" s="29"/>
      <c r="I95" s="11"/>
      <c r="J95" s="11"/>
      <c r="K95" s="11"/>
      <c r="L95" s="11"/>
      <c r="M95" s="11"/>
      <c r="N95" s="11"/>
      <c r="O95" s="11"/>
      <c r="P95" s="11"/>
      <c r="Q95" s="11"/>
      <c r="R95" s="11"/>
      <c r="S95" s="11"/>
      <c r="T95" s="11"/>
      <c r="U95" s="11"/>
    </row>
    <row r="96" spans="1:21" ht="15.75" customHeight="1" x14ac:dyDescent="0.2">
      <c r="A96" s="104"/>
      <c r="B96" s="65"/>
      <c r="C96" s="65"/>
      <c r="D96" s="104"/>
      <c r="E96" s="104"/>
      <c r="F96" s="104"/>
      <c r="G96" s="104"/>
      <c r="H96" s="29"/>
      <c r="I96" s="11"/>
      <c r="J96" s="11"/>
      <c r="K96" s="11"/>
      <c r="L96" s="11"/>
      <c r="M96" s="11"/>
      <c r="N96" s="11"/>
      <c r="O96" s="11"/>
      <c r="P96" s="11"/>
      <c r="Q96" s="11"/>
      <c r="R96" s="11"/>
      <c r="S96" s="11"/>
      <c r="T96" s="11"/>
      <c r="U96" s="11"/>
    </row>
    <row r="97" spans="1:21" ht="15.75" customHeight="1" x14ac:dyDescent="0.2">
      <c r="A97" s="104"/>
      <c r="B97" s="65"/>
      <c r="C97" s="65"/>
      <c r="D97" s="104"/>
      <c r="E97" s="104"/>
      <c r="F97" s="104"/>
      <c r="G97" s="104"/>
      <c r="H97" s="29"/>
      <c r="I97" s="11"/>
      <c r="J97" s="11"/>
      <c r="K97" s="11"/>
      <c r="L97" s="11"/>
      <c r="M97" s="11"/>
      <c r="N97" s="11"/>
      <c r="O97" s="11"/>
      <c r="P97" s="11"/>
      <c r="Q97" s="11"/>
      <c r="R97" s="11"/>
      <c r="S97" s="11"/>
      <c r="T97" s="11"/>
      <c r="U97" s="11"/>
    </row>
    <row r="98" spans="1:21" ht="15.75" customHeight="1" x14ac:dyDescent="0.2">
      <c r="A98" s="104"/>
      <c r="B98" s="65"/>
      <c r="C98" s="65"/>
      <c r="D98" s="104"/>
      <c r="E98" s="104"/>
      <c r="F98" s="104"/>
      <c r="G98" s="104"/>
      <c r="H98" s="29"/>
      <c r="I98" s="11"/>
      <c r="J98" s="11"/>
      <c r="K98" s="11"/>
      <c r="L98" s="11"/>
      <c r="M98" s="11"/>
      <c r="N98" s="11"/>
      <c r="O98" s="11"/>
      <c r="P98" s="11"/>
      <c r="Q98" s="11"/>
      <c r="R98" s="11"/>
      <c r="S98" s="11"/>
      <c r="T98" s="11"/>
      <c r="U98" s="11"/>
    </row>
    <row r="99" spans="1:21" ht="15.75" customHeight="1" x14ac:dyDescent="0.2">
      <c r="A99" s="104"/>
      <c r="B99" s="65"/>
      <c r="C99" s="65"/>
      <c r="D99" s="104"/>
      <c r="E99" s="104"/>
      <c r="F99" s="104"/>
      <c r="G99" s="104"/>
      <c r="H99" s="29"/>
      <c r="I99" s="11"/>
      <c r="J99" s="11"/>
      <c r="K99" s="11"/>
      <c r="L99" s="11"/>
      <c r="M99" s="11"/>
      <c r="N99" s="11"/>
      <c r="O99" s="11"/>
      <c r="P99" s="11"/>
      <c r="Q99" s="11"/>
      <c r="R99" s="11"/>
      <c r="S99" s="11"/>
      <c r="T99" s="11"/>
      <c r="U99" s="11"/>
    </row>
    <row r="100" spans="1:21" ht="15.75" customHeight="1" x14ac:dyDescent="0.2">
      <c r="A100" s="104"/>
      <c r="B100" s="65"/>
      <c r="C100" s="65"/>
      <c r="D100" s="104"/>
      <c r="E100" s="104"/>
      <c r="F100" s="104"/>
      <c r="G100" s="104"/>
      <c r="H100" s="29"/>
      <c r="I100" s="11"/>
      <c r="J100" s="11"/>
      <c r="K100" s="11"/>
      <c r="L100" s="11"/>
      <c r="M100" s="11"/>
      <c r="N100" s="11"/>
      <c r="O100" s="11"/>
      <c r="P100" s="11"/>
      <c r="Q100" s="11"/>
      <c r="R100" s="11"/>
      <c r="S100" s="11"/>
      <c r="T100" s="11"/>
      <c r="U100" s="11"/>
    </row>
    <row r="101" spans="1:21" ht="15.75" customHeight="1" x14ac:dyDescent="0.2">
      <c r="A101" s="104"/>
      <c r="B101" s="65"/>
      <c r="C101" s="65"/>
      <c r="D101" s="104"/>
      <c r="E101" s="104"/>
      <c r="F101" s="104"/>
      <c r="G101" s="104"/>
      <c r="H101" s="29"/>
      <c r="I101" s="11"/>
      <c r="J101" s="11"/>
      <c r="K101" s="11"/>
      <c r="L101" s="11"/>
      <c r="M101" s="11"/>
      <c r="N101" s="11"/>
      <c r="O101" s="11"/>
      <c r="P101" s="11"/>
      <c r="Q101" s="11"/>
      <c r="R101" s="11"/>
      <c r="S101" s="11"/>
      <c r="T101" s="11"/>
      <c r="U101" s="11"/>
    </row>
    <row r="102" spans="1:21" ht="15.75" customHeight="1" x14ac:dyDescent="0.2">
      <c r="A102" s="104"/>
      <c r="B102" s="65"/>
      <c r="C102" s="65"/>
      <c r="D102" s="104"/>
      <c r="E102" s="104"/>
      <c r="F102" s="104"/>
      <c r="G102" s="104"/>
      <c r="H102" s="29"/>
      <c r="I102" s="11"/>
      <c r="J102" s="11"/>
      <c r="K102" s="11"/>
      <c r="L102" s="11"/>
      <c r="M102" s="11"/>
      <c r="N102" s="11"/>
      <c r="O102" s="11"/>
      <c r="P102" s="11"/>
      <c r="Q102" s="11"/>
      <c r="R102" s="11"/>
      <c r="S102" s="11"/>
      <c r="T102" s="11"/>
      <c r="U102" s="11"/>
    </row>
    <row r="103" spans="1:21" ht="15.75" customHeight="1" x14ac:dyDescent="0.2">
      <c r="A103" s="104"/>
      <c r="B103" s="65"/>
      <c r="C103" s="65"/>
      <c r="D103" s="104"/>
      <c r="E103" s="104"/>
      <c r="F103" s="104"/>
      <c r="G103" s="104"/>
      <c r="H103" s="29"/>
      <c r="I103" s="11"/>
      <c r="J103" s="11"/>
      <c r="K103" s="11"/>
      <c r="L103" s="11"/>
      <c r="M103" s="11"/>
      <c r="N103" s="11"/>
      <c r="O103" s="11"/>
      <c r="P103" s="11"/>
      <c r="Q103" s="11"/>
      <c r="R103" s="11"/>
      <c r="S103" s="11"/>
      <c r="T103" s="11"/>
      <c r="U103" s="11"/>
    </row>
    <row r="104" spans="1:21" ht="15.75" customHeight="1" x14ac:dyDescent="0.2">
      <c r="A104" s="104"/>
      <c r="B104" s="65"/>
      <c r="C104" s="65"/>
      <c r="D104" s="104"/>
      <c r="E104" s="104"/>
      <c r="F104" s="104"/>
      <c r="G104" s="104"/>
      <c r="H104" s="29"/>
      <c r="I104" s="11"/>
      <c r="J104" s="11"/>
      <c r="K104" s="11"/>
      <c r="L104" s="11"/>
      <c r="M104" s="11"/>
      <c r="N104" s="11"/>
      <c r="O104" s="11"/>
      <c r="P104" s="11"/>
      <c r="Q104" s="11"/>
      <c r="R104" s="11"/>
      <c r="S104" s="11"/>
      <c r="T104" s="11"/>
      <c r="U104" s="11"/>
    </row>
    <row r="105" spans="1:21" ht="15.75" customHeight="1" x14ac:dyDescent="0.2">
      <c r="A105" s="104"/>
      <c r="B105" s="65"/>
      <c r="C105" s="65"/>
      <c r="D105" s="104"/>
      <c r="E105" s="104"/>
      <c r="F105" s="104"/>
      <c r="G105" s="104"/>
      <c r="H105" s="29"/>
      <c r="I105" s="11"/>
      <c r="J105" s="11"/>
      <c r="K105" s="11"/>
      <c r="L105" s="11"/>
      <c r="M105" s="11"/>
      <c r="N105" s="11"/>
      <c r="O105" s="11"/>
      <c r="P105" s="11"/>
      <c r="Q105" s="11"/>
      <c r="R105" s="11"/>
      <c r="S105" s="11"/>
      <c r="T105" s="11"/>
      <c r="U105" s="11"/>
    </row>
    <row r="106" spans="1:21" ht="15.75" customHeight="1" x14ac:dyDescent="0.2">
      <c r="A106" s="104"/>
      <c r="B106" s="65"/>
      <c r="C106" s="65"/>
      <c r="D106" s="104"/>
      <c r="E106" s="104"/>
      <c r="F106" s="104"/>
      <c r="G106" s="104"/>
      <c r="H106" s="29"/>
      <c r="I106" s="11"/>
      <c r="J106" s="11"/>
      <c r="K106" s="11"/>
      <c r="L106" s="11"/>
      <c r="M106" s="11"/>
      <c r="N106" s="11"/>
      <c r="O106" s="11"/>
      <c r="P106" s="11"/>
      <c r="Q106" s="11"/>
      <c r="R106" s="11"/>
      <c r="S106" s="11"/>
      <c r="T106" s="11"/>
      <c r="U106" s="11"/>
    </row>
    <row r="107" spans="1:21" ht="15.75" customHeight="1" x14ac:dyDescent="0.2">
      <c r="A107" s="104"/>
      <c r="B107" s="65"/>
      <c r="C107" s="65"/>
      <c r="D107" s="104"/>
      <c r="E107" s="104"/>
      <c r="F107" s="104"/>
      <c r="G107" s="104"/>
      <c r="H107" s="29"/>
      <c r="I107" s="11"/>
      <c r="J107" s="11"/>
      <c r="K107" s="11"/>
      <c r="L107" s="11"/>
      <c r="M107" s="11"/>
      <c r="N107" s="11"/>
      <c r="O107" s="11"/>
      <c r="P107" s="11"/>
      <c r="Q107" s="11"/>
      <c r="R107" s="11"/>
      <c r="S107" s="11"/>
      <c r="T107" s="11"/>
      <c r="U107" s="11"/>
    </row>
    <row r="108" spans="1:21" ht="15.75" customHeight="1" x14ac:dyDescent="0.2">
      <c r="A108" s="104"/>
      <c r="B108" s="65"/>
      <c r="C108" s="65"/>
      <c r="D108" s="104"/>
      <c r="E108" s="104"/>
      <c r="F108" s="104"/>
      <c r="G108" s="104"/>
      <c r="H108" s="29"/>
      <c r="I108" s="11"/>
      <c r="J108" s="11"/>
      <c r="K108" s="11"/>
      <c r="L108" s="11"/>
      <c r="M108" s="11"/>
      <c r="N108" s="11"/>
      <c r="O108" s="11"/>
      <c r="P108" s="11"/>
      <c r="Q108" s="11"/>
      <c r="R108" s="11"/>
      <c r="S108" s="11"/>
      <c r="T108" s="11"/>
      <c r="U108" s="11"/>
    </row>
    <row r="109" spans="1:21" ht="15.75" customHeight="1" x14ac:dyDescent="0.2">
      <c r="A109" s="104"/>
      <c r="B109" s="65"/>
      <c r="C109" s="65"/>
      <c r="D109" s="104"/>
      <c r="E109" s="104"/>
      <c r="F109" s="104"/>
      <c r="G109" s="104"/>
      <c r="H109" s="29"/>
      <c r="I109" s="11"/>
      <c r="J109" s="11"/>
      <c r="K109" s="11"/>
      <c r="L109" s="11"/>
      <c r="M109" s="11"/>
      <c r="N109" s="11"/>
      <c r="O109" s="11"/>
      <c r="P109" s="11"/>
      <c r="Q109" s="11"/>
      <c r="R109" s="11"/>
      <c r="S109" s="11"/>
      <c r="T109" s="11"/>
      <c r="U109" s="11"/>
    </row>
    <row r="110" spans="1:21" ht="15.75" customHeight="1" x14ac:dyDescent="0.2">
      <c r="A110" s="104"/>
      <c r="B110" s="65"/>
      <c r="C110" s="65"/>
      <c r="D110" s="104"/>
      <c r="E110" s="104"/>
      <c r="F110" s="104"/>
      <c r="G110" s="104"/>
      <c r="H110" s="29"/>
      <c r="I110" s="11"/>
      <c r="J110" s="11"/>
      <c r="K110" s="11"/>
      <c r="L110" s="11"/>
      <c r="M110" s="11"/>
      <c r="N110" s="11"/>
      <c r="O110" s="11"/>
      <c r="P110" s="11"/>
      <c r="Q110" s="11"/>
      <c r="R110" s="11"/>
      <c r="S110" s="11"/>
      <c r="T110" s="11"/>
      <c r="U110" s="11"/>
    </row>
    <row r="111" spans="1:21" ht="15.75" customHeight="1" x14ac:dyDescent="0.2">
      <c r="A111" s="104"/>
      <c r="B111" s="65"/>
      <c r="C111" s="65"/>
      <c r="D111" s="104"/>
      <c r="E111" s="104"/>
      <c r="F111" s="104"/>
      <c r="G111" s="104"/>
      <c r="H111" s="29"/>
      <c r="I111" s="11"/>
      <c r="J111" s="11"/>
      <c r="K111" s="11"/>
      <c r="L111" s="11"/>
      <c r="M111" s="11"/>
      <c r="N111" s="11"/>
      <c r="O111" s="11"/>
      <c r="P111" s="11"/>
      <c r="Q111" s="11"/>
      <c r="R111" s="11"/>
      <c r="S111" s="11"/>
      <c r="T111" s="11"/>
      <c r="U111" s="11"/>
    </row>
    <row r="112" spans="1:21" ht="15.75" customHeight="1" x14ac:dyDescent="0.2">
      <c r="A112" s="104"/>
      <c r="B112" s="65"/>
      <c r="C112" s="65"/>
      <c r="D112" s="104"/>
      <c r="E112" s="104"/>
      <c r="F112" s="104"/>
      <c r="G112" s="104"/>
      <c r="H112" s="29"/>
      <c r="I112" s="11"/>
      <c r="J112" s="11"/>
      <c r="K112" s="11"/>
      <c r="L112" s="11"/>
      <c r="M112" s="11"/>
      <c r="N112" s="11"/>
      <c r="O112" s="11"/>
      <c r="P112" s="11"/>
      <c r="Q112" s="11"/>
      <c r="R112" s="11"/>
      <c r="S112" s="11"/>
      <c r="T112" s="11"/>
      <c r="U112" s="11"/>
    </row>
    <row r="113" spans="1:21" ht="15.75" customHeight="1" x14ac:dyDescent="0.2">
      <c r="A113" s="104"/>
      <c r="B113" s="65"/>
      <c r="C113" s="65"/>
      <c r="D113" s="104"/>
      <c r="E113" s="104"/>
      <c r="F113" s="104"/>
      <c r="G113" s="104"/>
      <c r="H113" s="29"/>
      <c r="I113" s="11"/>
      <c r="J113" s="11"/>
      <c r="K113" s="11"/>
      <c r="L113" s="11"/>
      <c r="M113" s="11"/>
      <c r="N113" s="11"/>
      <c r="O113" s="11"/>
      <c r="P113" s="11"/>
      <c r="Q113" s="11"/>
      <c r="R113" s="11"/>
      <c r="S113" s="11"/>
      <c r="T113" s="11"/>
      <c r="U113" s="11"/>
    </row>
    <row r="114" spans="1:21" ht="15.75" customHeight="1" x14ac:dyDescent="0.2">
      <c r="A114" s="104"/>
      <c r="B114" s="65"/>
      <c r="C114" s="65"/>
      <c r="D114" s="104"/>
      <c r="E114" s="104"/>
      <c r="F114" s="104"/>
      <c r="G114" s="104"/>
      <c r="H114" s="29"/>
      <c r="I114" s="11"/>
      <c r="J114" s="11"/>
      <c r="K114" s="11"/>
      <c r="L114" s="11"/>
      <c r="M114" s="11"/>
      <c r="N114" s="11"/>
      <c r="O114" s="11"/>
      <c r="P114" s="11"/>
      <c r="Q114" s="11"/>
      <c r="R114" s="11"/>
      <c r="S114" s="11"/>
      <c r="T114" s="11"/>
      <c r="U114" s="11"/>
    </row>
    <row r="115" spans="1:21" ht="15.75" customHeight="1" x14ac:dyDescent="0.2">
      <c r="A115" s="104"/>
      <c r="B115" s="65"/>
      <c r="C115" s="65"/>
      <c r="D115" s="104"/>
      <c r="E115" s="104"/>
      <c r="F115" s="104"/>
      <c r="G115" s="104"/>
      <c r="H115" s="29"/>
      <c r="I115" s="11"/>
      <c r="J115" s="11"/>
      <c r="K115" s="11"/>
      <c r="L115" s="11"/>
      <c r="M115" s="11"/>
      <c r="N115" s="11"/>
      <c r="O115" s="11"/>
      <c r="P115" s="11"/>
      <c r="Q115" s="11"/>
      <c r="R115" s="11"/>
      <c r="S115" s="11"/>
      <c r="T115" s="11"/>
      <c r="U115" s="11"/>
    </row>
    <row r="116" spans="1:21" ht="15.75" customHeight="1" x14ac:dyDescent="0.2">
      <c r="A116" s="104"/>
      <c r="B116" s="65"/>
      <c r="C116" s="65"/>
      <c r="D116" s="104"/>
      <c r="E116" s="104"/>
      <c r="F116" s="104"/>
      <c r="G116" s="104"/>
      <c r="H116" s="29"/>
      <c r="I116" s="11"/>
      <c r="J116" s="11"/>
      <c r="K116" s="11"/>
      <c r="L116" s="11"/>
      <c r="M116" s="11"/>
      <c r="N116" s="11"/>
      <c r="O116" s="11"/>
      <c r="P116" s="11"/>
      <c r="Q116" s="11"/>
      <c r="R116" s="11"/>
      <c r="S116" s="11"/>
      <c r="T116" s="11"/>
      <c r="U116" s="11"/>
    </row>
    <row r="117" spans="1:21" ht="15.75" customHeight="1" x14ac:dyDescent="0.2">
      <c r="A117" s="104"/>
      <c r="B117" s="65"/>
      <c r="C117" s="65"/>
      <c r="D117" s="104"/>
      <c r="E117" s="104"/>
      <c r="F117" s="104"/>
      <c r="G117" s="104"/>
      <c r="H117" s="29"/>
      <c r="I117" s="11"/>
      <c r="J117" s="11"/>
      <c r="K117" s="11"/>
      <c r="L117" s="11"/>
      <c r="M117" s="11"/>
      <c r="N117" s="11"/>
      <c r="O117" s="11"/>
      <c r="P117" s="11"/>
      <c r="Q117" s="11"/>
      <c r="R117" s="11"/>
      <c r="S117" s="11"/>
      <c r="T117" s="11"/>
      <c r="U117" s="11"/>
    </row>
    <row r="118" spans="1:21" ht="15.75" customHeight="1" x14ac:dyDescent="0.2">
      <c r="A118" s="104"/>
      <c r="B118" s="65"/>
      <c r="C118" s="65"/>
      <c r="D118" s="104"/>
      <c r="E118" s="104"/>
      <c r="F118" s="104"/>
      <c r="G118" s="104"/>
      <c r="H118" s="29"/>
      <c r="I118" s="11"/>
      <c r="J118" s="11"/>
      <c r="K118" s="11"/>
      <c r="L118" s="11"/>
      <c r="M118" s="11"/>
      <c r="N118" s="11"/>
      <c r="O118" s="11"/>
      <c r="P118" s="11"/>
      <c r="Q118" s="11"/>
      <c r="R118" s="11"/>
      <c r="S118" s="11"/>
      <c r="T118" s="11"/>
      <c r="U118" s="11"/>
    </row>
    <row r="119" spans="1:21" ht="15.75" customHeight="1" x14ac:dyDescent="0.2">
      <c r="A119" s="104"/>
      <c r="B119" s="65"/>
      <c r="C119" s="65"/>
      <c r="D119" s="104"/>
      <c r="E119" s="104"/>
      <c r="F119" s="104"/>
      <c r="G119" s="104"/>
      <c r="H119" s="29"/>
      <c r="I119" s="11"/>
      <c r="J119" s="11"/>
      <c r="K119" s="11"/>
      <c r="L119" s="11"/>
      <c r="M119" s="11"/>
      <c r="N119" s="11"/>
      <c r="O119" s="11"/>
      <c r="P119" s="11"/>
      <c r="Q119" s="11"/>
      <c r="R119" s="11"/>
      <c r="S119" s="11"/>
      <c r="T119" s="11"/>
      <c r="U119" s="11"/>
    </row>
    <row r="120" spans="1:21" ht="15.75" customHeight="1" x14ac:dyDescent="0.2">
      <c r="A120" s="104"/>
      <c r="B120" s="65"/>
      <c r="C120" s="65"/>
      <c r="D120" s="104"/>
      <c r="E120" s="104"/>
      <c r="F120" s="104"/>
      <c r="G120" s="104"/>
      <c r="H120" s="29"/>
      <c r="I120" s="11"/>
      <c r="J120" s="11"/>
      <c r="K120" s="11"/>
      <c r="L120" s="11"/>
      <c r="M120" s="11"/>
      <c r="N120" s="11"/>
      <c r="O120" s="11"/>
      <c r="P120" s="11"/>
      <c r="Q120" s="11"/>
      <c r="R120" s="11"/>
      <c r="S120" s="11"/>
      <c r="T120" s="11"/>
      <c r="U120" s="11"/>
    </row>
    <row r="121" spans="1:21" ht="15.75" customHeight="1" x14ac:dyDescent="0.2">
      <c r="A121" s="104"/>
      <c r="B121" s="65"/>
      <c r="C121" s="65"/>
      <c r="D121" s="104"/>
      <c r="E121" s="104"/>
      <c r="F121" s="104"/>
      <c r="G121" s="104"/>
      <c r="H121" s="29"/>
      <c r="I121" s="11"/>
      <c r="J121" s="11"/>
      <c r="K121" s="11"/>
      <c r="L121" s="11"/>
      <c r="M121" s="11"/>
      <c r="N121" s="11"/>
      <c r="O121" s="11"/>
      <c r="P121" s="11"/>
      <c r="Q121" s="11"/>
      <c r="R121" s="11"/>
      <c r="S121" s="11"/>
      <c r="T121" s="11"/>
      <c r="U121" s="11"/>
    </row>
    <row r="122" spans="1:21" ht="15.75" customHeight="1" x14ac:dyDescent="0.2">
      <c r="A122" s="104"/>
      <c r="B122" s="65"/>
      <c r="C122" s="65"/>
      <c r="D122" s="104"/>
      <c r="E122" s="104"/>
      <c r="F122" s="104"/>
      <c r="G122" s="104"/>
      <c r="H122" s="29"/>
      <c r="I122" s="11"/>
      <c r="J122" s="11"/>
      <c r="K122" s="11"/>
      <c r="L122" s="11"/>
      <c r="M122" s="11"/>
      <c r="N122" s="11"/>
      <c r="O122" s="11"/>
      <c r="P122" s="11"/>
      <c r="Q122" s="11"/>
      <c r="R122" s="11"/>
      <c r="S122" s="11"/>
      <c r="T122" s="11"/>
      <c r="U122" s="11"/>
    </row>
    <row r="123" spans="1:21" ht="15.75" customHeight="1" x14ac:dyDescent="0.2">
      <c r="A123" s="104"/>
      <c r="B123" s="65"/>
      <c r="C123" s="65"/>
      <c r="D123" s="104"/>
      <c r="E123" s="104"/>
      <c r="F123" s="104"/>
      <c r="G123" s="104"/>
      <c r="H123" s="29"/>
      <c r="I123" s="11"/>
      <c r="J123" s="11"/>
      <c r="K123" s="11"/>
      <c r="L123" s="11"/>
      <c r="M123" s="11"/>
      <c r="N123" s="11"/>
      <c r="O123" s="11"/>
      <c r="P123" s="11"/>
      <c r="Q123" s="11"/>
      <c r="R123" s="11"/>
      <c r="S123" s="11"/>
      <c r="T123" s="11"/>
      <c r="U123" s="11"/>
    </row>
    <row r="124" spans="1:21" ht="15.75" customHeight="1" x14ac:dyDescent="0.2">
      <c r="A124" s="104"/>
      <c r="B124" s="65"/>
      <c r="C124" s="65"/>
      <c r="D124" s="104"/>
      <c r="E124" s="104"/>
      <c r="F124" s="104"/>
      <c r="G124" s="104"/>
      <c r="H124" s="29"/>
      <c r="I124" s="11"/>
      <c r="J124" s="11"/>
      <c r="K124" s="11"/>
      <c r="L124" s="11"/>
      <c r="M124" s="11"/>
      <c r="N124" s="11"/>
      <c r="O124" s="11"/>
      <c r="P124" s="11"/>
      <c r="Q124" s="11"/>
      <c r="R124" s="11"/>
      <c r="S124" s="11"/>
      <c r="T124" s="11"/>
      <c r="U124" s="11"/>
    </row>
    <row r="125" spans="1:21" ht="15.75" customHeight="1" x14ac:dyDescent="0.2">
      <c r="A125" s="104"/>
      <c r="B125" s="65"/>
      <c r="C125" s="65"/>
      <c r="D125" s="104"/>
      <c r="E125" s="104"/>
      <c r="F125" s="104"/>
      <c r="G125" s="104"/>
      <c r="H125" s="29"/>
      <c r="I125" s="11"/>
      <c r="J125" s="11"/>
      <c r="K125" s="11"/>
      <c r="L125" s="11"/>
      <c r="M125" s="11"/>
      <c r="N125" s="11"/>
      <c r="O125" s="11"/>
      <c r="P125" s="11"/>
      <c r="Q125" s="11"/>
      <c r="R125" s="11"/>
      <c r="S125" s="11"/>
      <c r="T125" s="11"/>
      <c r="U125" s="11"/>
    </row>
    <row r="126" spans="1:21" ht="15.75" customHeight="1" x14ac:dyDescent="0.2">
      <c r="A126" s="104"/>
      <c r="B126" s="65"/>
      <c r="C126" s="65"/>
      <c r="D126" s="104"/>
      <c r="E126" s="104"/>
      <c r="F126" s="104"/>
      <c r="G126" s="104"/>
      <c r="H126" s="29"/>
      <c r="I126" s="11"/>
      <c r="J126" s="11"/>
      <c r="K126" s="11"/>
      <c r="L126" s="11"/>
      <c r="M126" s="11"/>
      <c r="N126" s="11"/>
      <c r="O126" s="11"/>
      <c r="P126" s="11"/>
      <c r="Q126" s="11"/>
      <c r="R126" s="11"/>
      <c r="S126" s="11"/>
      <c r="T126" s="11"/>
      <c r="U126" s="11"/>
    </row>
    <row r="127" spans="1:21" ht="15.75" customHeight="1" x14ac:dyDescent="0.2">
      <c r="A127" s="104"/>
      <c r="B127" s="65"/>
      <c r="C127" s="65"/>
      <c r="D127" s="104"/>
      <c r="E127" s="104"/>
      <c r="F127" s="104"/>
      <c r="G127" s="104"/>
      <c r="H127" s="29"/>
      <c r="I127" s="11"/>
      <c r="J127" s="11"/>
      <c r="K127" s="11"/>
      <c r="L127" s="11"/>
      <c r="M127" s="11"/>
      <c r="N127" s="11"/>
      <c r="O127" s="11"/>
      <c r="P127" s="11"/>
      <c r="Q127" s="11"/>
      <c r="R127" s="11"/>
      <c r="S127" s="11"/>
      <c r="T127" s="11"/>
      <c r="U127" s="11"/>
    </row>
    <row r="128" spans="1:21" ht="15.75" customHeight="1" x14ac:dyDescent="0.2">
      <c r="A128" s="104"/>
      <c r="B128" s="65"/>
      <c r="C128" s="65"/>
      <c r="D128" s="104"/>
      <c r="E128" s="104"/>
      <c r="F128" s="104"/>
      <c r="G128" s="104"/>
      <c r="H128" s="29"/>
      <c r="I128" s="11"/>
      <c r="J128" s="11"/>
      <c r="K128" s="11"/>
      <c r="L128" s="11"/>
      <c r="M128" s="11"/>
      <c r="N128" s="11"/>
      <c r="O128" s="11"/>
      <c r="P128" s="11"/>
      <c r="Q128" s="11"/>
      <c r="R128" s="11"/>
      <c r="S128" s="11"/>
      <c r="T128" s="11"/>
      <c r="U128" s="11"/>
    </row>
    <row r="129" spans="1:21" ht="15.75" customHeight="1" x14ac:dyDescent="0.2">
      <c r="A129" s="104"/>
      <c r="B129" s="65"/>
      <c r="C129" s="65"/>
      <c r="D129" s="104"/>
      <c r="E129" s="104"/>
      <c r="F129" s="104"/>
      <c r="G129" s="104"/>
      <c r="H129" s="29"/>
      <c r="I129" s="11"/>
      <c r="J129" s="11"/>
      <c r="K129" s="11"/>
      <c r="L129" s="11"/>
      <c r="M129" s="11"/>
      <c r="N129" s="11"/>
      <c r="O129" s="11"/>
      <c r="P129" s="11"/>
      <c r="Q129" s="11"/>
      <c r="R129" s="11"/>
      <c r="S129" s="11"/>
      <c r="T129" s="11"/>
      <c r="U129" s="11"/>
    </row>
    <row r="130" spans="1:21" ht="15.75" customHeight="1" x14ac:dyDescent="0.2">
      <c r="A130" s="104"/>
      <c r="B130" s="65"/>
      <c r="C130" s="65"/>
      <c r="D130" s="104"/>
      <c r="E130" s="104"/>
      <c r="F130" s="104"/>
      <c r="G130" s="104"/>
      <c r="H130" s="29"/>
      <c r="I130" s="11"/>
      <c r="J130" s="11"/>
      <c r="K130" s="11"/>
      <c r="L130" s="11"/>
      <c r="M130" s="11"/>
      <c r="N130" s="11"/>
      <c r="O130" s="11"/>
      <c r="P130" s="11"/>
      <c r="Q130" s="11"/>
      <c r="R130" s="11"/>
      <c r="S130" s="11"/>
      <c r="T130" s="11"/>
      <c r="U130" s="11"/>
    </row>
    <row r="131" spans="1:21" ht="15.75" customHeight="1" x14ac:dyDescent="0.2">
      <c r="A131" s="104"/>
      <c r="B131" s="65"/>
      <c r="C131" s="65"/>
      <c r="D131" s="104"/>
      <c r="E131" s="104"/>
      <c r="F131" s="104"/>
      <c r="G131" s="104"/>
      <c r="H131" s="29"/>
      <c r="I131" s="11"/>
      <c r="J131" s="11"/>
      <c r="K131" s="11"/>
      <c r="L131" s="11"/>
      <c r="M131" s="11"/>
      <c r="N131" s="11"/>
      <c r="O131" s="11"/>
      <c r="P131" s="11"/>
      <c r="Q131" s="11"/>
      <c r="R131" s="11"/>
      <c r="S131" s="11"/>
      <c r="T131" s="11"/>
      <c r="U131" s="11"/>
    </row>
    <row r="132" spans="1:21" ht="15.75" customHeight="1" x14ac:dyDescent="0.2">
      <c r="A132" s="104"/>
      <c r="B132" s="65"/>
      <c r="C132" s="65"/>
      <c r="D132" s="104"/>
      <c r="E132" s="104"/>
      <c r="F132" s="104"/>
      <c r="G132" s="104"/>
      <c r="H132" s="29"/>
      <c r="I132" s="11"/>
      <c r="J132" s="11"/>
      <c r="K132" s="11"/>
      <c r="L132" s="11"/>
      <c r="M132" s="11"/>
      <c r="N132" s="11"/>
      <c r="O132" s="11"/>
      <c r="P132" s="11"/>
      <c r="Q132" s="11"/>
      <c r="R132" s="11"/>
      <c r="S132" s="11"/>
      <c r="T132" s="11"/>
      <c r="U132" s="11"/>
    </row>
    <row r="133" spans="1:21" ht="15.75" customHeight="1" x14ac:dyDescent="0.2">
      <c r="A133" s="104"/>
      <c r="B133" s="65"/>
      <c r="C133" s="65"/>
      <c r="D133" s="104"/>
      <c r="E133" s="104"/>
      <c r="F133" s="104"/>
      <c r="G133" s="104"/>
      <c r="H133" s="29"/>
      <c r="I133" s="11"/>
      <c r="J133" s="11"/>
      <c r="K133" s="11"/>
      <c r="L133" s="11"/>
      <c r="M133" s="11"/>
      <c r="N133" s="11"/>
      <c r="O133" s="11"/>
      <c r="P133" s="11"/>
      <c r="Q133" s="11"/>
      <c r="R133" s="11"/>
      <c r="S133" s="11"/>
      <c r="T133" s="11"/>
      <c r="U133" s="11"/>
    </row>
    <row r="134" spans="1:21" ht="15.75" customHeight="1" x14ac:dyDescent="0.2">
      <c r="A134" s="104"/>
      <c r="B134" s="65"/>
      <c r="C134" s="65"/>
      <c r="D134" s="104"/>
      <c r="E134" s="104"/>
      <c r="F134" s="104"/>
      <c r="G134" s="104"/>
      <c r="H134" s="29"/>
      <c r="I134" s="11"/>
      <c r="J134" s="11"/>
      <c r="K134" s="11"/>
      <c r="L134" s="11"/>
      <c r="M134" s="11"/>
      <c r="N134" s="11"/>
      <c r="O134" s="11"/>
      <c r="P134" s="11"/>
      <c r="Q134" s="11"/>
      <c r="R134" s="11"/>
      <c r="S134" s="11"/>
      <c r="T134" s="11"/>
      <c r="U134" s="11"/>
    </row>
    <row r="135" spans="1:21" ht="15.75" customHeight="1" x14ac:dyDescent="0.2">
      <c r="A135" s="106"/>
      <c r="B135" s="49"/>
      <c r="C135" s="49"/>
      <c r="D135" s="106"/>
      <c r="E135" s="106"/>
      <c r="F135" s="106"/>
      <c r="G135" s="106"/>
      <c r="H135" s="11"/>
      <c r="I135" s="11"/>
      <c r="J135" s="11"/>
      <c r="K135" s="11"/>
      <c r="L135" s="11"/>
      <c r="M135" s="11"/>
      <c r="N135" s="11"/>
      <c r="O135" s="11"/>
      <c r="P135" s="11"/>
      <c r="Q135" s="11"/>
      <c r="R135" s="11"/>
      <c r="S135" s="11"/>
      <c r="T135" s="11"/>
      <c r="U135" s="11"/>
    </row>
    <row r="136" spans="1:21" ht="15.75" customHeight="1" x14ac:dyDescent="0.2">
      <c r="A136" s="106"/>
      <c r="B136" s="49"/>
      <c r="C136" s="49"/>
      <c r="D136" s="106"/>
      <c r="E136" s="106"/>
      <c r="F136" s="106"/>
      <c r="G136" s="106"/>
      <c r="H136" s="11"/>
      <c r="I136" s="11"/>
      <c r="J136" s="11"/>
      <c r="K136" s="11"/>
      <c r="L136" s="11"/>
      <c r="M136" s="11"/>
      <c r="N136" s="11"/>
      <c r="O136" s="11"/>
      <c r="P136" s="11"/>
      <c r="Q136" s="11"/>
      <c r="R136" s="11"/>
      <c r="S136" s="11"/>
      <c r="T136" s="11"/>
      <c r="U136" s="11"/>
    </row>
    <row r="137" spans="1:21" ht="15.75" customHeight="1" x14ac:dyDescent="0.2">
      <c r="A137" s="106"/>
      <c r="B137" s="49"/>
      <c r="C137" s="49"/>
      <c r="D137" s="106"/>
      <c r="E137" s="106"/>
      <c r="F137" s="106"/>
      <c r="G137" s="106"/>
      <c r="H137" s="11"/>
      <c r="I137" s="11"/>
      <c r="J137" s="11"/>
      <c r="K137" s="11"/>
      <c r="L137" s="11"/>
      <c r="M137" s="11"/>
      <c r="N137" s="11"/>
      <c r="O137" s="11"/>
      <c r="P137" s="11"/>
      <c r="Q137" s="11"/>
      <c r="R137" s="11"/>
      <c r="S137" s="11"/>
      <c r="T137" s="11"/>
      <c r="U137" s="11"/>
    </row>
    <row r="138" spans="1:21" ht="15.75" customHeight="1" x14ac:dyDescent="0.2">
      <c r="A138" s="106"/>
      <c r="B138" s="49"/>
      <c r="C138" s="49"/>
      <c r="D138" s="106"/>
      <c r="E138" s="106"/>
      <c r="F138" s="106"/>
      <c r="G138" s="106"/>
      <c r="H138" s="11"/>
      <c r="I138" s="11"/>
      <c r="J138" s="11"/>
      <c r="K138" s="11"/>
      <c r="L138" s="11"/>
      <c r="M138" s="11"/>
      <c r="N138" s="11"/>
      <c r="O138" s="11"/>
      <c r="P138" s="11"/>
      <c r="Q138" s="11"/>
      <c r="R138" s="11"/>
      <c r="S138" s="11"/>
      <c r="T138" s="11"/>
      <c r="U138" s="11"/>
    </row>
    <row r="139" spans="1:21" ht="15.75" customHeight="1" x14ac:dyDescent="0.2">
      <c r="A139" s="106"/>
      <c r="B139" s="49"/>
      <c r="C139" s="49"/>
      <c r="D139" s="106"/>
      <c r="E139" s="106"/>
      <c r="F139" s="106"/>
      <c r="G139" s="106"/>
      <c r="H139" s="11"/>
      <c r="I139" s="11"/>
      <c r="J139" s="11"/>
      <c r="K139" s="11"/>
      <c r="L139" s="11"/>
      <c r="M139" s="11"/>
      <c r="N139" s="11"/>
      <c r="O139" s="11"/>
      <c r="P139" s="11"/>
      <c r="Q139" s="11"/>
      <c r="R139" s="11"/>
      <c r="S139" s="11"/>
      <c r="T139" s="11"/>
      <c r="U139" s="11"/>
    </row>
    <row r="140" spans="1:21" ht="15.75" customHeight="1" x14ac:dyDescent="0.2">
      <c r="A140" s="106"/>
      <c r="B140" s="49"/>
      <c r="C140" s="49"/>
      <c r="D140" s="106"/>
      <c r="E140" s="106"/>
      <c r="F140" s="106"/>
      <c r="G140" s="106"/>
      <c r="H140" s="11"/>
      <c r="I140" s="11"/>
      <c r="J140" s="11"/>
      <c r="K140" s="11"/>
      <c r="L140" s="11"/>
      <c r="M140" s="11"/>
      <c r="N140" s="11"/>
      <c r="O140" s="11"/>
      <c r="P140" s="11"/>
      <c r="Q140" s="11"/>
      <c r="R140" s="11"/>
      <c r="S140" s="11"/>
      <c r="T140" s="11"/>
      <c r="U140" s="11"/>
    </row>
    <row r="141" spans="1:21" ht="15.75" customHeight="1" x14ac:dyDescent="0.2">
      <c r="A141" s="106"/>
      <c r="B141" s="49"/>
      <c r="C141" s="49"/>
      <c r="D141" s="106"/>
      <c r="E141" s="106"/>
      <c r="F141" s="106"/>
      <c r="G141" s="106"/>
      <c r="H141" s="11"/>
      <c r="I141" s="11"/>
      <c r="J141" s="11"/>
      <c r="K141" s="11"/>
      <c r="L141" s="11"/>
      <c r="M141" s="11"/>
      <c r="N141" s="11"/>
      <c r="O141" s="11"/>
      <c r="P141" s="11"/>
      <c r="Q141" s="11"/>
      <c r="R141" s="11"/>
      <c r="S141" s="11"/>
      <c r="T141" s="11"/>
      <c r="U141" s="11"/>
    </row>
    <row r="142" spans="1:21" ht="15.75" customHeight="1" x14ac:dyDescent="0.2">
      <c r="A142" s="106"/>
      <c r="B142" s="49"/>
      <c r="C142" s="49"/>
      <c r="D142" s="106"/>
      <c r="E142" s="106"/>
      <c r="F142" s="106"/>
      <c r="G142" s="106"/>
      <c r="H142" s="11"/>
      <c r="I142" s="11"/>
      <c r="J142" s="11"/>
      <c r="K142" s="11"/>
      <c r="L142" s="11"/>
      <c r="M142" s="11"/>
      <c r="N142" s="11"/>
      <c r="O142" s="11"/>
      <c r="P142" s="11"/>
      <c r="Q142" s="11"/>
      <c r="R142" s="11"/>
      <c r="S142" s="11"/>
      <c r="T142" s="11"/>
      <c r="U142" s="11"/>
    </row>
    <row r="143" spans="1:21" ht="15.75" customHeight="1" x14ac:dyDescent="0.2">
      <c r="A143" s="106"/>
      <c r="B143" s="49"/>
      <c r="C143" s="49"/>
      <c r="D143" s="106"/>
      <c r="E143" s="106"/>
      <c r="F143" s="106"/>
      <c r="G143" s="106"/>
      <c r="H143" s="11"/>
      <c r="I143" s="11"/>
      <c r="J143" s="11"/>
      <c r="K143" s="11"/>
      <c r="L143" s="11"/>
      <c r="M143" s="11"/>
      <c r="N143" s="11"/>
      <c r="O143" s="11"/>
      <c r="P143" s="11"/>
      <c r="Q143" s="11"/>
      <c r="R143" s="11"/>
      <c r="S143" s="11"/>
      <c r="T143" s="11"/>
      <c r="U143" s="11"/>
    </row>
    <row r="144" spans="1:21" ht="15.75" customHeight="1" x14ac:dyDescent="0.2">
      <c r="A144" s="106"/>
      <c r="B144" s="49"/>
      <c r="C144" s="49"/>
      <c r="D144" s="106"/>
      <c r="E144" s="106"/>
      <c r="F144" s="106"/>
      <c r="G144" s="106"/>
      <c r="H144" s="11"/>
      <c r="I144" s="11"/>
      <c r="J144" s="11"/>
      <c r="K144" s="11"/>
      <c r="L144" s="11"/>
      <c r="M144" s="11"/>
      <c r="N144" s="11"/>
      <c r="O144" s="11"/>
      <c r="P144" s="11"/>
      <c r="Q144" s="11"/>
      <c r="R144" s="11"/>
      <c r="S144" s="11"/>
      <c r="T144" s="11"/>
      <c r="U144" s="11"/>
    </row>
    <row r="145" spans="1:21" ht="15.75" customHeight="1" x14ac:dyDescent="0.2">
      <c r="A145" s="106"/>
      <c r="B145" s="49"/>
      <c r="C145" s="49"/>
      <c r="D145" s="106"/>
      <c r="E145" s="106"/>
      <c r="F145" s="106"/>
      <c r="G145" s="106"/>
      <c r="H145" s="11"/>
      <c r="I145" s="11"/>
      <c r="J145" s="11"/>
      <c r="K145" s="11"/>
      <c r="L145" s="11"/>
      <c r="M145" s="11"/>
      <c r="N145" s="11"/>
      <c r="O145" s="11"/>
      <c r="P145" s="11"/>
      <c r="Q145" s="11"/>
      <c r="R145" s="11"/>
      <c r="S145" s="11"/>
      <c r="T145" s="11"/>
      <c r="U145" s="11"/>
    </row>
    <row r="146" spans="1:21" ht="15.75" customHeight="1" x14ac:dyDescent="0.2">
      <c r="A146" s="106"/>
      <c r="B146" s="49"/>
      <c r="C146" s="49"/>
      <c r="D146" s="106"/>
      <c r="E146" s="106"/>
      <c r="F146" s="106"/>
      <c r="G146" s="106"/>
      <c r="H146" s="11"/>
      <c r="I146" s="11"/>
      <c r="J146" s="11"/>
      <c r="K146" s="11"/>
      <c r="L146" s="11"/>
      <c r="M146" s="11"/>
      <c r="N146" s="11"/>
      <c r="O146" s="11"/>
      <c r="P146" s="11"/>
      <c r="Q146" s="11"/>
      <c r="R146" s="11"/>
      <c r="S146" s="11"/>
      <c r="T146" s="11"/>
      <c r="U146" s="11"/>
    </row>
    <row r="147" spans="1:21" ht="15.75" customHeight="1" x14ac:dyDescent="0.2">
      <c r="A147" s="106"/>
      <c r="B147" s="49"/>
      <c r="C147" s="49"/>
      <c r="D147" s="106"/>
      <c r="E147" s="106"/>
      <c r="F147" s="106"/>
      <c r="G147" s="106"/>
      <c r="H147" s="11"/>
      <c r="I147" s="11"/>
      <c r="J147" s="11"/>
      <c r="K147" s="11"/>
      <c r="L147" s="11"/>
      <c r="M147" s="11"/>
      <c r="N147" s="11"/>
      <c r="O147" s="11"/>
      <c r="P147" s="11"/>
      <c r="Q147" s="11"/>
      <c r="R147" s="11"/>
      <c r="S147" s="11"/>
      <c r="T147" s="11"/>
      <c r="U147" s="11"/>
    </row>
    <row r="148" spans="1:21" ht="15.75" customHeight="1" x14ac:dyDescent="0.2">
      <c r="A148" s="106"/>
      <c r="B148" s="49"/>
      <c r="C148" s="49"/>
      <c r="D148" s="106"/>
      <c r="E148" s="106"/>
      <c r="F148" s="106"/>
      <c r="G148" s="106"/>
      <c r="H148" s="11"/>
      <c r="I148" s="11"/>
      <c r="J148" s="11"/>
      <c r="K148" s="11"/>
      <c r="L148" s="11"/>
      <c r="M148" s="11"/>
      <c r="N148" s="11"/>
      <c r="O148" s="11"/>
      <c r="P148" s="11"/>
      <c r="Q148" s="11"/>
      <c r="R148" s="11"/>
      <c r="S148" s="11"/>
      <c r="T148" s="11"/>
      <c r="U148" s="11"/>
    </row>
    <row r="149" spans="1:21" ht="15.75" customHeight="1" x14ac:dyDescent="0.2">
      <c r="A149" s="106"/>
      <c r="B149" s="49"/>
      <c r="C149" s="49"/>
      <c r="D149" s="106"/>
      <c r="E149" s="106"/>
      <c r="F149" s="106"/>
      <c r="G149" s="106"/>
      <c r="H149" s="11"/>
      <c r="I149" s="11"/>
      <c r="J149" s="11"/>
      <c r="K149" s="11"/>
      <c r="L149" s="11"/>
      <c r="M149" s="11"/>
      <c r="N149" s="11"/>
      <c r="O149" s="11"/>
      <c r="P149" s="11"/>
      <c r="Q149" s="11"/>
      <c r="R149" s="11"/>
      <c r="S149" s="11"/>
      <c r="T149" s="11"/>
      <c r="U149" s="11"/>
    </row>
    <row r="150" spans="1:21" ht="15.75" customHeight="1" x14ac:dyDescent="0.2">
      <c r="A150" s="106"/>
      <c r="B150" s="49"/>
      <c r="C150" s="49"/>
      <c r="D150" s="106"/>
      <c r="E150" s="106"/>
      <c r="F150" s="106"/>
      <c r="G150" s="106"/>
      <c r="H150" s="11"/>
      <c r="I150" s="11"/>
      <c r="J150" s="11"/>
      <c r="K150" s="11"/>
      <c r="L150" s="11"/>
      <c r="M150" s="11"/>
      <c r="N150" s="11"/>
      <c r="O150" s="11"/>
      <c r="P150" s="11"/>
      <c r="Q150" s="11"/>
      <c r="R150" s="11"/>
      <c r="S150" s="11"/>
      <c r="T150" s="11"/>
      <c r="U150" s="11"/>
    </row>
    <row r="151" spans="1:21" ht="15.75" customHeight="1" x14ac:dyDescent="0.2">
      <c r="A151" s="106"/>
      <c r="B151" s="49"/>
      <c r="C151" s="49"/>
      <c r="D151" s="106"/>
      <c r="E151" s="106"/>
      <c r="F151" s="106"/>
      <c r="G151" s="106"/>
      <c r="H151" s="11"/>
      <c r="I151" s="11"/>
      <c r="J151" s="11"/>
      <c r="K151" s="11"/>
      <c r="L151" s="11"/>
      <c r="M151" s="11"/>
      <c r="N151" s="11"/>
      <c r="O151" s="11"/>
      <c r="P151" s="11"/>
      <c r="Q151" s="11"/>
      <c r="R151" s="11"/>
      <c r="S151" s="11"/>
      <c r="T151" s="11"/>
      <c r="U151" s="11"/>
    </row>
    <row r="152" spans="1:21" ht="15.75" customHeight="1" x14ac:dyDescent="0.2">
      <c r="A152" s="106"/>
      <c r="B152" s="49"/>
      <c r="C152" s="49"/>
      <c r="D152" s="106"/>
      <c r="E152" s="106"/>
      <c r="F152" s="106"/>
      <c r="G152" s="106"/>
      <c r="H152" s="11"/>
      <c r="I152" s="11"/>
      <c r="J152" s="11"/>
      <c r="K152" s="11"/>
      <c r="L152" s="11"/>
      <c r="M152" s="11"/>
      <c r="N152" s="11"/>
      <c r="O152" s="11"/>
      <c r="P152" s="11"/>
      <c r="Q152" s="11"/>
      <c r="R152" s="11"/>
      <c r="S152" s="11"/>
      <c r="T152" s="11"/>
      <c r="U152" s="11"/>
    </row>
    <row r="153" spans="1:21" ht="15.75" customHeight="1" x14ac:dyDescent="0.2">
      <c r="A153" s="106"/>
      <c r="B153" s="49"/>
      <c r="C153" s="49"/>
      <c r="D153" s="106"/>
      <c r="E153" s="106"/>
      <c r="F153" s="106"/>
      <c r="G153" s="106"/>
      <c r="H153" s="11"/>
      <c r="I153" s="11"/>
      <c r="J153" s="11"/>
      <c r="K153" s="11"/>
      <c r="L153" s="11"/>
      <c r="M153" s="11"/>
      <c r="N153" s="11"/>
      <c r="O153" s="11"/>
      <c r="P153" s="11"/>
      <c r="Q153" s="11"/>
      <c r="R153" s="11"/>
      <c r="S153" s="11"/>
      <c r="T153" s="11"/>
      <c r="U153" s="11"/>
    </row>
    <row r="154" spans="1:21" ht="15.75" customHeight="1" x14ac:dyDescent="0.2">
      <c r="A154" s="106"/>
      <c r="B154" s="49"/>
      <c r="C154" s="49"/>
      <c r="D154" s="106"/>
      <c r="E154" s="106"/>
      <c r="F154" s="106"/>
      <c r="G154" s="106"/>
      <c r="H154" s="11"/>
      <c r="I154" s="11"/>
      <c r="J154" s="11"/>
      <c r="K154" s="11"/>
      <c r="L154" s="11"/>
      <c r="M154" s="11"/>
      <c r="N154" s="11"/>
      <c r="O154" s="11"/>
      <c r="P154" s="11"/>
      <c r="Q154" s="11"/>
      <c r="R154" s="11"/>
      <c r="S154" s="11"/>
      <c r="T154" s="11"/>
      <c r="U154" s="11"/>
    </row>
    <row r="155" spans="1:21" ht="15.75" customHeight="1" x14ac:dyDescent="0.2">
      <c r="A155" s="106"/>
      <c r="B155" s="49"/>
      <c r="C155" s="49"/>
      <c r="D155" s="106"/>
      <c r="E155" s="106"/>
      <c r="F155" s="106"/>
      <c r="G155" s="106"/>
      <c r="H155" s="11"/>
      <c r="I155" s="11"/>
      <c r="J155" s="11"/>
      <c r="K155" s="11"/>
      <c r="L155" s="11"/>
      <c r="M155" s="11"/>
      <c r="N155" s="11"/>
      <c r="O155" s="11"/>
      <c r="P155" s="11"/>
      <c r="Q155" s="11"/>
      <c r="R155" s="11"/>
      <c r="S155" s="11"/>
      <c r="T155" s="11"/>
      <c r="U155" s="11"/>
    </row>
    <row r="156" spans="1:21" ht="15.75" customHeight="1" x14ac:dyDescent="0.2">
      <c r="A156" s="106"/>
      <c r="B156" s="49"/>
      <c r="C156" s="49"/>
      <c r="D156" s="106"/>
      <c r="E156" s="106"/>
      <c r="F156" s="106"/>
      <c r="G156" s="106"/>
      <c r="H156" s="11"/>
      <c r="I156" s="11"/>
      <c r="J156" s="11"/>
      <c r="K156" s="11"/>
      <c r="L156" s="11"/>
      <c r="M156" s="11"/>
      <c r="N156" s="11"/>
      <c r="O156" s="11"/>
      <c r="P156" s="11"/>
      <c r="Q156" s="11"/>
      <c r="R156" s="11"/>
      <c r="S156" s="11"/>
      <c r="T156" s="11"/>
      <c r="U156" s="11"/>
    </row>
    <row r="157" spans="1:21" ht="15.75" customHeight="1" x14ac:dyDescent="0.2">
      <c r="A157" s="106"/>
      <c r="B157" s="49"/>
      <c r="C157" s="49"/>
      <c r="D157" s="106"/>
      <c r="E157" s="106"/>
      <c r="F157" s="106"/>
      <c r="G157" s="106"/>
      <c r="H157" s="11"/>
      <c r="I157" s="11"/>
      <c r="J157" s="11"/>
      <c r="K157" s="11"/>
      <c r="L157" s="11"/>
      <c r="M157" s="11"/>
      <c r="N157" s="11"/>
      <c r="O157" s="11"/>
      <c r="P157" s="11"/>
      <c r="Q157" s="11"/>
      <c r="R157" s="11"/>
      <c r="S157" s="11"/>
      <c r="T157" s="11"/>
      <c r="U157" s="11"/>
    </row>
    <row r="158" spans="1:21" ht="15.75" customHeight="1" x14ac:dyDescent="0.2">
      <c r="A158" s="106"/>
      <c r="B158" s="49"/>
      <c r="C158" s="49"/>
      <c r="D158" s="106"/>
      <c r="E158" s="106"/>
      <c r="F158" s="106"/>
      <c r="G158" s="106"/>
      <c r="H158" s="11"/>
      <c r="I158" s="11"/>
      <c r="J158" s="11"/>
      <c r="K158" s="11"/>
      <c r="L158" s="11"/>
      <c r="M158" s="11"/>
      <c r="N158" s="11"/>
      <c r="O158" s="11"/>
      <c r="P158" s="11"/>
      <c r="Q158" s="11"/>
      <c r="R158" s="11"/>
      <c r="S158" s="11"/>
      <c r="T158" s="11"/>
      <c r="U158" s="11"/>
    </row>
    <row r="159" spans="1:21" ht="15.75" customHeight="1" x14ac:dyDescent="0.2">
      <c r="A159" s="106"/>
      <c r="B159" s="49"/>
      <c r="C159" s="49"/>
      <c r="D159" s="106"/>
      <c r="E159" s="106"/>
      <c r="F159" s="106"/>
      <c r="G159" s="106"/>
      <c r="H159" s="11"/>
      <c r="I159" s="11"/>
      <c r="J159" s="11"/>
      <c r="K159" s="11"/>
      <c r="L159" s="11"/>
      <c r="M159" s="11"/>
      <c r="N159" s="11"/>
      <c r="O159" s="11"/>
      <c r="P159" s="11"/>
      <c r="Q159" s="11"/>
      <c r="R159" s="11"/>
      <c r="S159" s="11"/>
      <c r="T159" s="11"/>
      <c r="U159" s="11"/>
    </row>
    <row r="160" spans="1:21" ht="15.75" customHeight="1" x14ac:dyDescent="0.2">
      <c r="H160" s="11"/>
      <c r="I160" s="11"/>
      <c r="J160" s="11"/>
      <c r="K160" s="11"/>
      <c r="L160" s="11"/>
      <c r="M160" s="11"/>
      <c r="N160" s="11"/>
      <c r="O160" s="11"/>
      <c r="P160" s="11"/>
      <c r="Q160" s="11"/>
      <c r="R160" s="11"/>
      <c r="S160" s="11"/>
      <c r="T160" s="11"/>
      <c r="U160" s="11"/>
    </row>
    <row r="161" spans="8:21" ht="15.75" customHeight="1" x14ac:dyDescent="0.2">
      <c r="H161" s="11"/>
      <c r="I161" s="11"/>
      <c r="J161" s="11"/>
      <c r="K161" s="11"/>
      <c r="L161" s="11"/>
      <c r="M161" s="11"/>
      <c r="N161" s="11"/>
      <c r="O161" s="11"/>
      <c r="P161" s="11"/>
      <c r="Q161" s="11"/>
      <c r="R161" s="11"/>
      <c r="S161" s="11"/>
      <c r="T161" s="11"/>
      <c r="U161" s="11"/>
    </row>
    <row r="162" spans="8:21" ht="15.75" customHeight="1" x14ac:dyDescent="0.2">
      <c r="H162" s="11"/>
      <c r="I162" s="11"/>
      <c r="J162" s="11"/>
      <c r="K162" s="11"/>
      <c r="L162" s="11"/>
      <c r="M162" s="11"/>
      <c r="N162" s="11"/>
      <c r="O162" s="11"/>
      <c r="P162" s="11"/>
      <c r="Q162" s="11"/>
      <c r="R162" s="11"/>
      <c r="S162" s="11"/>
      <c r="T162" s="11"/>
      <c r="U162" s="11"/>
    </row>
    <row r="163" spans="8:21" ht="15.75" customHeight="1" x14ac:dyDescent="0.2">
      <c r="H163" s="11"/>
      <c r="I163" s="11"/>
      <c r="J163" s="11"/>
      <c r="K163" s="11"/>
      <c r="L163" s="11"/>
      <c r="M163" s="11"/>
      <c r="N163" s="11"/>
      <c r="O163" s="11"/>
      <c r="P163" s="11"/>
      <c r="Q163" s="11"/>
      <c r="R163" s="11"/>
      <c r="S163" s="11"/>
      <c r="T163" s="11"/>
      <c r="U163" s="11"/>
    </row>
    <row r="164" spans="8:21" ht="15.75" customHeight="1" x14ac:dyDescent="0.2">
      <c r="H164" s="11"/>
      <c r="I164" s="11"/>
      <c r="J164" s="11"/>
      <c r="K164" s="11"/>
      <c r="L164" s="11"/>
      <c r="M164" s="11"/>
      <c r="N164" s="11"/>
      <c r="O164" s="11"/>
      <c r="P164" s="11"/>
      <c r="Q164" s="11"/>
      <c r="R164" s="11"/>
      <c r="S164" s="11"/>
      <c r="T164" s="11"/>
      <c r="U164" s="11"/>
    </row>
    <row r="165" spans="8:21" ht="15.75" customHeight="1" x14ac:dyDescent="0.2">
      <c r="H165" s="11"/>
      <c r="I165" s="11"/>
      <c r="J165" s="11"/>
      <c r="K165" s="11"/>
      <c r="L165" s="11"/>
      <c r="M165" s="11"/>
      <c r="N165" s="11"/>
      <c r="O165" s="11"/>
      <c r="P165" s="11"/>
      <c r="Q165" s="11"/>
      <c r="R165" s="11"/>
      <c r="S165" s="11"/>
      <c r="T165" s="11"/>
      <c r="U165" s="11"/>
    </row>
    <row r="166" spans="8:21" ht="15.75" customHeight="1" x14ac:dyDescent="0.2">
      <c r="H166" s="11"/>
      <c r="I166" s="11"/>
      <c r="J166" s="11"/>
      <c r="K166" s="11"/>
      <c r="L166" s="11"/>
      <c r="M166" s="11"/>
      <c r="N166" s="11"/>
      <c r="O166" s="11"/>
      <c r="P166" s="11"/>
      <c r="Q166" s="11"/>
      <c r="R166" s="11"/>
      <c r="S166" s="11"/>
      <c r="T166" s="11"/>
      <c r="U166" s="11"/>
    </row>
    <row r="167" spans="8:21" ht="15.75" customHeight="1" x14ac:dyDescent="0.2">
      <c r="H167" s="11"/>
      <c r="I167" s="11"/>
      <c r="J167" s="11"/>
      <c r="K167" s="11"/>
      <c r="L167" s="11"/>
      <c r="M167" s="11"/>
      <c r="N167" s="11"/>
      <c r="O167" s="11"/>
      <c r="P167" s="11"/>
      <c r="Q167" s="11"/>
      <c r="R167" s="11"/>
      <c r="S167" s="11"/>
      <c r="T167" s="11"/>
      <c r="U167" s="11"/>
    </row>
    <row r="168" spans="8:21" ht="15.75" customHeight="1" x14ac:dyDescent="0.2">
      <c r="H168" s="11"/>
      <c r="I168" s="11"/>
      <c r="J168" s="11"/>
      <c r="K168" s="11"/>
      <c r="L168" s="11"/>
      <c r="M168" s="11"/>
      <c r="N168" s="11"/>
      <c r="O168" s="11"/>
      <c r="P168" s="11"/>
      <c r="Q168" s="11"/>
      <c r="R168" s="11"/>
      <c r="S168" s="11"/>
      <c r="T168" s="11"/>
      <c r="U168" s="11"/>
    </row>
    <row r="169" spans="8:21" ht="15.75" customHeight="1" x14ac:dyDescent="0.2">
      <c r="H169" s="11"/>
      <c r="I169" s="11"/>
      <c r="J169" s="11"/>
      <c r="K169" s="11"/>
      <c r="L169" s="11"/>
      <c r="M169" s="11"/>
      <c r="N169" s="11"/>
      <c r="O169" s="11"/>
      <c r="P169" s="11"/>
      <c r="Q169" s="11"/>
      <c r="R169" s="11"/>
      <c r="S169" s="11"/>
      <c r="T169" s="11"/>
      <c r="U169" s="11"/>
    </row>
    <row r="170" spans="8:21" ht="15.75" customHeight="1" x14ac:dyDescent="0.2">
      <c r="H170" s="11"/>
      <c r="I170" s="11"/>
      <c r="J170" s="11"/>
      <c r="K170" s="11"/>
      <c r="L170" s="11"/>
      <c r="M170" s="11"/>
      <c r="N170" s="11"/>
      <c r="O170" s="11"/>
      <c r="P170" s="11"/>
      <c r="Q170" s="11"/>
      <c r="R170" s="11"/>
      <c r="S170" s="11"/>
      <c r="T170" s="11"/>
      <c r="U170" s="11"/>
    </row>
    <row r="171" spans="8:21" ht="15.75" customHeight="1" x14ac:dyDescent="0.2">
      <c r="H171" s="11"/>
      <c r="I171" s="11"/>
      <c r="J171" s="11"/>
      <c r="K171" s="11"/>
      <c r="L171" s="11"/>
      <c r="M171" s="11"/>
      <c r="N171" s="11"/>
      <c r="O171" s="11"/>
      <c r="P171" s="11"/>
      <c r="Q171" s="11"/>
      <c r="R171" s="11"/>
      <c r="S171" s="11"/>
      <c r="T171" s="11"/>
      <c r="U171" s="11"/>
    </row>
    <row r="172" spans="8:21" ht="15.75" customHeight="1" x14ac:dyDescent="0.2">
      <c r="H172" s="11"/>
      <c r="I172" s="11"/>
      <c r="J172" s="11"/>
      <c r="K172" s="11"/>
      <c r="L172" s="11"/>
      <c r="M172" s="11"/>
      <c r="N172" s="11"/>
      <c r="O172" s="11"/>
      <c r="P172" s="11"/>
      <c r="Q172" s="11"/>
      <c r="R172" s="11"/>
      <c r="S172" s="11"/>
      <c r="T172" s="11"/>
      <c r="U172" s="11"/>
    </row>
    <row r="173" spans="8:21" ht="15.75" customHeight="1" x14ac:dyDescent="0.2">
      <c r="H173" s="11"/>
      <c r="I173" s="11"/>
      <c r="J173" s="11"/>
      <c r="K173" s="11"/>
      <c r="L173" s="11"/>
      <c r="M173" s="11"/>
      <c r="N173" s="11"/>
      <c r="O173" s="11"/>
      <c r="P173" s="11"/>
      <c r="Q173" s="11"/>
      <c r="R173" s="11"/>
      <c r="S173" s="11"/>
      <c r="T173" s="11"/>
      <c r="U173" s="11"/>
    </row>
    <row r="174" spans="8:21" ht="15.75" customHeight="1" x14ac:dyDescent="0.2">
      <c r="H174" s="11"/>
      <c r="I174" s="11"/>
      <c r="J174" s="11"/>
      <c r="K174" s="11"/>
      <c r="L174" s="11"/>
      <c r="M174" s="11"/>
      <c r="N174" s="11"/>
      <c r="O174" s="11"/>
      <c r="P174" s="11"/>
      <c r="Q174" s="11"/>
      <c r="R174" s="11"/>
      <c r="S174" s="11"/>
      <c r="T174" s="11"/>
      <c r="U174" s="11"/>
    </row>
    <row r="175" spans="8:21" ht="15.75" customHeight="1" x14ac:dyDescent="0.2">
      <c r="H175" s="11"/>
      <c r="I175" s="11"/>
      <c r="J175" s="11"/>
      <c r="K175" s="11"/>
      <c r="L175" s="11"/>
      <c r="M175" s="11"/>
      <c r="N175" s="11"/>
      <c r="O175" s="11"/>
      <c r="P175" s="11"/>
      <c r="Q175" s="11"/>
      <c r="R175" s="11"/>
      <c r="S175" s="11"/>
      <c r="T175" s="11"/>
      <c r="U175" s="11"/>
    </row>
    <row r="176" spans="8:21" ht="15.75" customHeight="1" x14ac:dyDescent="0.2">
      <c r="H176" s="11"/>
      <c r="I176" s="11"/>
      <c r="J176" s="11"/>
      <c r="K176" s="11"/>
      <c r="L176" s="11"/>
      <c r="M176" s="11"/>
      <c r="N176" s="11"/>
      <c r="O176" s="11"/>
      <c r="P176" s="11"/>
      <c r="Q176" s="11"/>
      <c r="R176" s="11"/>
      <c r="S176" s="11"/>
      <c r="T176" s="11"/>
      <c r="U176" s="11"/>
    </row>
    <row r="177" spans="8:21" ht="15.75" customHeight="1" x14ac:dyDescent="0.2">
      <c r="H177" s="11"/>
      <c r="I177" s="11"/>
      <c r="J177" s="11"/>
      <c r="K177" s="11"/>
      <c r="L177" s="11"/>
      <c r="M177" s="11"/>
      <c r="N177" s="11"/>
      <c r="O177" s="11"/>
      <c r="P177" s="11"/>
      <c r="Q177" s="11"/>
      <c r="R177" s="11"/>
      <c r="S177" s="11"/>
      <c r="T177" s="11"/>
      <c r="U177" s="11"/>
    </row>
    <row r="178" spans="8:21" ht="15.75" customHeight="1" x14ac:dyDescent="0.2">
      <c r="H178" s="11"/>
      <c r="I178" s="11"/>
      <c r="J178" s="11"/>
      <c r="K178" s="11"/>
      <c r="L178" s="11"/>
      <c r="M178" s="11"/>
      <c r="N178" s="11"/>
      <c r="O178" s="11"/>
      <c r="P178" s="11"/>
      <c r="Q178" s="11"/>
      <c r="R178" s="11"/>
      <c r="S178" s="11"/>
      <c r="T178" s="11"/>
      <c r="U178" s="11"/>
    </row>
  </sheetData>
  <sheetProtection password="B6E1" sheet="1" objects="1" scenarios="1" formatRows="0" selectLockedCells="1"/>
  <mergeCells count="162">
    <mergeCell ref="B28:C28"/>
    <mergeCell ref="A2:F2"/>
    <mergeCell ref="F48:F49"/>
    <mergeCell ref="F52:F53"/>
    <mergeCell ref="D42:E42"/>
    <mergeCell ref="D25:E25"/>
    <mergeCell ref="B50:E50"/>
    <mergeCell ref="D28:E28"/>
    <mergeCell ref="A5:F5"/>
    <mergeCell ref="A11:F11"/>
    <mergeCell ref="D40:E40"/>
    <mergeCell ref="B30:C30"/>
    <mergeCell ref="B33:C33"/>
    <mergeCell ref="B41:C41"/>
    <mergeCell ref="B36:C36"/>
    <mergeCell ref="B38:C38"/>
    <mergeCell ref="B40:C40"/>
    <mergeCell ref="A37:F37"/>
    <mergeCell ref="B43:C43"/>
    <mergeCell ref="A48:A50"/>
    <mergeCell ref="A52:A53"/>
    <mergeCell ref="B52:B53"/>
    <mergeCell ref="A39:F39"/>
    <mergeCell ref="B48:B49"/>
    <mergeCell ref="G4:I4"/>
    <mergeCell ref="I48:I49"/>
    <mergeCell ref="I58:I59"/>
    <mergeCell ref="I69:I70"/>
    <mergeCell ref="D27:E27"/>
    <mergeCell ref="A35:F35"/>
    <mergeCell ref="D29:E29"/>
    <mergeCell ref="D12:E12"/>
    <mergeCell ref="D13:E13"/>
    <mergeCell ref="D15:E15"/>
    <mergeCell ref="B12:C12"/>
    <mergeCell ref="B13:C13"/>
    <mergeCell ref="B24:C24"/>
    <mergeCell ref="B29:C29"/>
    <mergeCell ref="B32:C32"/>
    <mergeCell ref="B23:C23"/>
    <mergeCell ref="A18:F18"/>
    <mergeCell ref="A26:F26"/>
    <mergeCell ref="B4:C4"/>
    <mergeCell ref="D10:E10"/>
    <mergeCell ref="D4:E4"/>
    <mergeCell ref="D6:E6"/>
    <mergeCell ref="D9:E9"/>
    <mergeCell ref="D7:E7"/>
    <mergeCell ref="H69:H70"/>
    <mergeCell ref="F55:F56"/>
    <mergeCell ref="F58:F59"/>
    <mergeCell ref="A44:F44"/>
    <mergeCell ref="A47:F47"/>
    <mergeCell ref="A61:F61"/>
    <mergeCell ref="B62:F62"/>
    <mergeCell ref="A62:A64"/>
    <mergeCell ref="G48:G49"/>
    <mergeCell ref="G63:G64"/>
    <mergeCell ref="B63:B64"/>
    <mergeCell ref="D46:E46"/>
    <mergeCell ref="A51:F51"/>
    <mergeCell ref="A54:F54"/>
    <mergeCell ref="B45:C45"/>
    <mergeCell ref="G69:G70"/>
    <mergeCell ref="D45:E45"/>
    <mergeCell ref="F65:F66"/>
    <mergeCell ref="F69:F70"/>
    <mergeCell ref="F63:F64"/>
    <mergeCell ref="B65:B66"/>
    <mergeCell ref="D63:D64"/>
    <mergeCell ref="E63:E64"/>
    <mergeCell ref="A68:F68"/>
    <mergeCell ref="H48:H49"/>
    <mergeCell ref="G52:G53"/>
    <mergeCell ref="H52:H53"/>
    <mergeCell ref="G55:G56"/>
    <mergeCell ref="H55:H56"/>
    <mergeCell ref="B6:C6"/>
    <mergeCell ref="B7:C7"/>
    <mergeCell ref="B8:C8"/>
    <mergeCell ref="B9:C9"/>
    <mergeCell ref="B10:C10"/>
    <mergeCell ref="D33:E33"/>
    <mergeCell ref="D34:E34"/>
    <mergeCell ref="D36:E36"/>
    <mergeCell ref="D38:E38"/>
    <mergeCell ref="D41:E41"/>
    <mergeCell ref="D43:E43"/>
    <mergeCell ref="B31:C31"/>
    <mergeCell ref="B15:C15"/>
    <mergeCell ref="A14:F14"/>
    <mergeCell ref="D30:E30"/>
    <mergeCell ref="D31:E31"/>
    <mergeCell ref="D32:E32"/>
    <mergeCell ref="B34:C34"/>
    <mergeCell ref="B27:C27"/>
    <mergeCell ref="B42:C42"/>
    <mergeCell ref="B46:C46"/>
    <mergeCell ref="D48:D49"/>
    <mergeCell ref="E48:E49"/>
    <mergeCell ref="B79:C79"/>
    <mergeCell ref="B69:B70"/>
    <mergeCell ref="B72:C72"/>
    <mergeCell ref="B73:C73"/>
    <mergeCell ref="D78:E78"/>
    <mergeCell ref="B74:C74"/>
    <mergeCell ref="B76:C76"/>
    <mergeCell ref="B78:C78"/>
    <mergeCell ref="D79:E79"/>
    <mergeCell ref="D69:D70"/>
    <mergeCell ref="D72:E72"/>
    <mergeCell ref="E69:E70"/>
    <mergeCell ref="A65:A67"/>
    <mergeCell ref="A55:A56"/>
    <mergeCell ref="E52:E53"/>
    <mergeCell ref="D55:D56"/>
    <mergeCell ref="E55:E56"/>
    <mergeCell ref="D52:D53"/>
    <mergeCell ref="B67:E67"/>
    <mergeCell ref="B77:C77"/>
    <mergeCell ref="D73:E73"/>
    <mergeCell ref="D74:E74"/>
    <mergeCell ref="D76:E76"/>
    <mergeCell ref="A71:F71"/>
    <mergeCell ref="A75:F75"/>
    <mergeCell ref="A57:F57"/>
    <mergeCell ref="A58:A60"/>
    <mergeCell ref="D58:D59"/>
    <mergeCell ref="E58:E59"/>
    <mergeCell ref="B58:B59"/>
    <mergeCell ref="B60:E60"/>
    <mergeCell ref="A69:A70"/>
    <mergeCell ref="A1:E1"/>
    <mergeCell ref="D20:E20"/>
    <mergeCell ref="D21:E21"/>
    <mergeCell ref="D22:E22"/>
    <mergeCell ref="D23:E23"/>
    <mergeCell ref="B25:C25"/>
    <mergeCell ref="B21:C21"/>
    <mergeCell ref="B22:C22"/>
    <mergeCell ref="D24:E24"/>
    <mergeCell ref="B16:C16"/>
    <mergeCell ref="D8:E8"/>
    <mergeCell ref="B17:C17"/>
    <mergeCell ref="B19:C19"/>
    <mergeCell ref="B20:C20"/>
    <mergeCell ref="A3:F3"/>
    <mergeCell ref="D16:E16"/>
    <mergeCell ref="D17:E17"/>
    <mergeCell ref="D19:E19"/>
    <mergeCell ref="I63:I64"/>
    <mergeCell ref="I65:I66"/>
    <mergeCell ref="I52:I53"/>
    <mergeCell ref="I55:I56"/>
    <mergeCell ref="D65:D66"/>
    <mergeCell ref="E65:E66"/>
    <mergeCell ref="H65:H66"/>
    <mergeCell ref="G65:G66"/>
    <mergeCell ref="B55:B56"/>
    <mergeCell ref="H58:H59"/>
    <mergeCell ref="H63:H64"/>
    <mergeCell ref="G58:G59"/>
  </mergeCells>
  <dataValidations count="4">
    <dataValidation type="whole" operator="greaterThanOrEqual" allowBlank="1" showInputMessage="1" showErrorMessage="1" errorTitle="Conteúdo Inválido" error="Digite apenas números inteiros ou deixe em branco." sqref="D6:E10">
      <formula1>0</formula1>
    </dataValidation>
    <dataValidation type="decimal" operator="greaterThanOrEqual" allowBlank="1" showInputMessage="1" showErrorMessage="1" error="Digite apenas números ou deixe em branco." sqref="E58:E59 E69:E70 E63:E66 E55:E56 E52:E53 E48:E49 E77">
      <formula1>0</formula1>
    </dataValidation>
    <dataValidation operator="greaterThanOrEqual" allowBlank="1" showInputMessage="1" showErrorMessage="1" sqref="F6:F10 F12:F13 F15:F17 F19:F25 F27:F34 F36 F38 F40:F43 F45:F46 F76:F79 F48 F52 F55 F58 F65 F72:F74 F63 F69"/>
    <dataValidation type="list" allowBlank="1" showInputMessage="1" showErrorMessage="1" errorTitle="CONTEÚDO INVÁLIDO" error="Selecione apenas &quot;SIM&quot;, &quot;NÃO&quot; ou DEL para limpar o campo._x000a_" prompt="Selecione &quot;SIM&quot; ou &quot;NÃO&quot;" sqref="D12:E12 D13:E13 D15:E15 D16:E16 D17:E17 D19:E19 D20:E20 D21:E21 D22:E22 D23:E23 D24:E24 D25:E25 D27:E27 D28:E28 D29:E29 D30:E30 D31:E31 D32:E32 D33:E33 D34:E34 D36:E36 D38:E38 D41:E41 D40:E40 D42:E42 D43:E43 D45:E45 D46:E46 D72:E72 D73:E73 D74:E74 D76:E76 D77 D78:E78 D79:E79">
      <formula1>$A$82:$A$84</formula1>
    </dataValidation>
  </dataValidations>
  <pageMargins left="0.511811024" right="0.511811024" top="0.78740157499999996" bottom="0.78740157499999996" header="0.31496062000000002" footer="0.31496062000000002"/>
  <pageSetup paperSize="9" orientation="portrait"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6">
    <tabColor theme="4" tint="0.59999389629810485"/>
  </sheetPr>
  <dimension ref="A1:P106"/>
  <sheetViews>
    <sheetView showGridLines="0" topLeftCell="A5" zoomScale="85" zoomScaleNormal="85" workbookViewId="0">
      <selection activeCell="C14" sqref="C14"/>
    </sheetView>
  </sheetViews>
  <sheetFormatPr defaultColWidth="14.42578125" defaultRowHeight="15.75" customHeight="1" x14ac:dyDescent="0.2"/>
  <cols>
    <col min="1" max="1" width="14.42578125" style="12"/>
    <col min="2" max="2" width="58" style="12" customWidth="1"/>
    <col min="3" max="3" width="25.7109375" style="12" customWidth="1"/>
    <col min="4" max="4" width="71" style="12" customWidth="1"/>
    <col min="5" max="5" width="8.140625" style="107" hidden="1" customWidth="1"/>
    <col min="6" max="6" width="9.5703125" style="12" hidden="1" customWidth="1"/>
    <col min="7" max="7" width="3.5703125" style="12" hidden="1" customWidth="1"/>
    <col min="8" max="16384" width="14.42578125" style="12"/>
  </cols>
  <sheetData>
    <row r="1" spans="1:16" s="39" customFormat="1" ht="33" hidden="1" customHeight="1" thickBot="1" x14ac:dyDescent="0.25">
      <c r="A1" s="151" t="s">
        <v>399</v>
      </c>
      <c r="B1" s="151"/>
      <c r="C1" s="151"/>
      <c r="D1" s="151"/>
      <c r="E1" s="152"/>
      <c r="F1" s="152"/>
    </row>
    <row r="2" spans="1:16" s="39" customFormat="1" ht="133.5" customHeight="1" x14ac:dyDescent="0.2">
      <c r="A2" s="365" t="s">
        <v>411</v>
      </c>
      <c r="B2" s="366"/>
      <c r="C2" s="366"/>
      <c r="D2" s="367"/>
      <c r="E2" s="72"/>
      <c r="F2" s="72"/>
      <c r="G2" s="72"/>
      <c r="H2" s="73"/>
      <c r="I2" s="73"/>
      <c r="J2" s="73"/>
      <c r="K2" s="73"/>
      <c r="L2" s="73"/>
    </row>
    <row r="3" spans="1:16" ht="25.5" customHeight="1" x14ac:dyDescent="0.2">
      <c r="A3" s="362" t="s">
        <v>62</v>
      </c>
      <c r="B3" s="363"/>
      <c r="C3" s="363"/>
      <c r="D3" s="364"/>
      <c r="E3" s="153"/>
      <c r="F3" s="153"/>
      <c r="G3" s="11"/>
      <c r="H3" s="11"/>
      <c r="I3" s="11"/>
      <c r="J3" s="11"/>
      <c r="K3" s="11"/>
      <c r="L3" s="11"/>
      <c r="M3" s="11"/>
      <c r="N3" s="11"/>
      <c r="O3" s="11"/>
      <c r="P3" s="11"/>
    </row>
    <row r="4" spans="1:16" s="31" customFormat="1" ht="25.5" customHeight="1" x14ac:dyDescent="0.2">
      <c r="A4" s="154" t="s">
        <v>65</v>
      </c>
      <c r="B4" s="154" t="s">
        <v>90</v>
      </c>
      <c r="C4" s="154" t="s">
        <v>0</v>
      </c>
      <c r="D4" s="13" t="s">
        <v>401</v>
      </c>
      <c r="E4" s="132" t="s">
        <v>176</v>
      </c>
      <c r="F4" s="30" t="s">
        <v>177</v>
      </c>
      <c r="G4" s="29"/>
      <c r="H4" s="29"/>
      <c r="I4" s="29"/>
      <c r="J4" s="29"/>
      <c r="K4" s="29"/>
      <c r="L4" s="29"/>
      <c r="M4" s="29"/>
      <c r="N4" s="29"/>
      <c r="O4" s="29"/>
      <c r="P4" s="29"/>
    </row>
    <row r="5" spans="1:16" s="31" customFormat="1" ht="25.5" customHeight="1" x14ac:dyDescent="0.2">
      <c r="A5" s="129">
        <v>125</v>
      </c>
      <c r="B5" s="42" t="s">
        <v>17</v>
      </c>
      <c r="C5" s="159">
        <v>39</v>
      </c>
      <c r="D5" s="37"/>
      <c r="E5" s="155">
        <f t="shared" ref="E5:E10" si="0">COUNTIF(C5,"&gt;=0")</f>
        <v>1</v>
      </c>
      <c r="F5" s="20">
        <v>1</v>
      </c>
      <c r="G5" s="29" t="s">
        <v>248</v>
      </c>
      <c r="H5" s="29"/>
      <c r="I5" s="29"/>
      <c r="J5" s="29"/>
      <c r="K5" s="29"/>
      <c r="L5" s="29"/>
      <c r="M5" s="29"/>
      <c r="N5" s="29"/>
      <c r="O5" s="29"/>
      <c r="P5" s="29"/>
    </row>
    <row r="6" spans="1:16" s="31" customFormat="1" ht="25.5" customHeight="1" x14ac:dyDescent="0.2">
      <c r="A6" s="129">
        <v>126</v>
      </c>
      <c r="B6" s="42" t="s">
        <v>18</v>
      </c>
      <c r="C6" s="159">
        <v>15</v>
      </c>
      <c r="D6" s="37"/>
      <c r="E6" s="155">
        <f t="shared" si="0"/>
        <v>1</v>
      </c>
      <c r="F6" s="20">
        <v>1</v>
      </c>
      <c r="G6" s="29" t="s">
        <v>248</v>
      </c>
      <c r="H6" s="29"/>
      <c r="I6" s="29"/>
      <c r="J6" s="29"/>
      <c r="K6" s="29"/>
      <c r="L6" s="29"/>
      <c r="M6" s="29"/>
      <c r="N6" s="29"/>
      <c r="O6" s="29"/>
      <c r="P6" s="29"/>
    </row>
    <row r="7" spans="1:16" s="31" customFormat="1" ht="25.5" customHeight="1" x14ac:dyDescent="0.2">
      <c r="A7" s="129">
        <v>127</v>
      </c>
      <c r="B7" s="42" t="s">
        <v>19</v>
      </c>
      <c r="C7" s="159">
        <v>78</v>
      </c>
      <c r="D7" s="37"/>
      <c r="E7" s="155">
        <f t="shared" si="0"/>
        <v>1</v>
      </c>
      <c r="F7" s="20">
        <v>1</v>
      </c>
      <c r="G7" s="29" t="s">
        <v>248</v>
      </c>
      <c r="H7" s="29"/>
      <c r="I7" s="29"/>
      <c r="J7" s="29"/>
      <c r="K7" s="29"/>
      <c r="L7" s="29"/>
      <c r="M7" s="29"/>
      <c r="N7" s="29"/>
      <c r="O7" s="29"/>
      <c r="P7" s="29"/>
    </row>
    <row r="8" spans="1:16" s="31" customFormat="1" ht="25.5" customHeight="1" x14ac:dyDescent="0.2">
      <c r="A8" s="129">
        <v>128</v>
      </c>
      <c r="B8" s="42" t="s">
        <v>69</v>
      </c>
      <c r="C8" s="159">
        <v>0</v>
      </c>
      <c r="D8" s="37"/>
      <c r="E8" s="155">
        <f t="shared" si="0"/>
        <v>1</v>
      </c>
      <c r="F8" s="20">
        <v>1</v>
      </c>
      <c r="G8" s="29" t="s">
        <v>248</v>
      </c>
      <c r="H8" s="29"/>
      <c r="I8" s="29"/>
      <c r="J8" s="29"/>
      <c r="K8" s="29"/>
      <c r="L8" s="29"/>
      <c r="M8" s="29"/>
      <c r="N8" s="29"/>
      <c r="O8" s="29"/>
      <c r="P8" s="29"/>
    </row>
    <row r="9" spans="1:16" s="31" customFormat="1" ht="25.5" customHeight="1" x14ac:dyDescent="0.2">
      <c r="A9" s="129">
        <v>129</v>
      </c>
      <c r="B9" s="42" t="s">
        <v>249</v>
      </c>
      <c r="C9" s="159">
        <v>0</v>
      </c>
      <c r="D9" s="37"/>
      <c r="E9" s="155">
        <f t="shared" si="0"/>
        <v>1</v>
      </c>
      <c r="F9" s="20">
        <v>1</v>
      </c>
      <c r="G9" s="29" t="s">
        <v>248</v>
      </c>
      <c r="H9" s="29"/>
      <c r="I9" s="29"/>
      <c r="J9" s="29"/>
      <c r="K9" s="29"/>
      <c r="L9" s="29"/>
      <c r="M9" s="29"/>
      <c r="N9" s="29"/>
      <c r="O9" s="29"/>
      <c r="P9" s="29"/>
    </row>
    <row r="10" spans="1:16" s="31" customFormat="1" ht="25.5" customHeight="1" x14ac:dyDescent="0.2">
      <c r="A10" s="129">
        <v>130</v>
      </c>
      <c r="B10" s="156" t="s">
        <v>70</v>
      </c>
      <c r="C10" s="159">
        <v>0</v>
      </c>
      <c r="D10" s="37"/>
      <c r="E10" s="155">
        <f t="shared" si="0"/>
        <v>1</v>
      </c>
      <c r="F10" s="20">
        <v>1</v>
      </c>
      <c r="G10" s="29" t="s">
        <v>248</v>
      </c>
      <c r="H10" s="29"/>
      <c r="I10" s="29"/>
      <c r="J10" s="29"/>
      <c r="K10" s="29"/>
      <c r="L10" s="29"/>
      <c r="M10" s="29"/>
      <c r="N10" s="29"/>
      <c r="O10" s="29"/>
      <c r="P10" s="29"/>
    </row>
    <row r="11" spans="1:16" s="31" customFormat="1" ht="25.5" customHeight="1" x14ac:dyDescent="0.2">
      <c r="A11" s="129">
        <v>131</v>
      </c>
      <c r="B11" s="43" t="s">
        <v>22</v>
      </c>
      <c r="C11" s="278">
        <v>3500</v>
      </c>
      <c r="D11" s="37"/>
      <c r="E11" s="155">
        <f>COUNTIF(C11,"&gt;=0")</f>
        <v>1</v>
      </c>
      <c r="F11" s="20">
        <v>1</v>
      </c>
      <c r="G11" s="29" t="s">
        <v>248</v>
      </c>
      <c r="H11" s="29"/>
      <c r="I11" s="29"/>
      <c r="J11" s="29"/>
      <c r="K11" s="29"/>
      <c r="L11" s="29"/>
      <c r="M11" s="29"/>
      <c r="N11" s="29"/>
      <c r="O11" s="29"/>
      <c r="P11" s="29"/>
    </row>
    <row r="12" spans="1:16" s="31" customFormat="1" ht="25.5" customHeight="1" x14ac:dyDescent="0.2">
      <c r="A12" s="129">
        <v>132</v>
      </c>
      <c r="B12" s="43" t="s">
        <v>23</v>
      </c>
      <c r="C12" s="278">
        <v>4500</v>
      </c>
      <c r="D12" s="37"/>
      <c r="E12" s="155">
        <f>COUNTIF(C12,"&gt;=0")</f>
        <v>1</v>
      </c>
      <c r="F12" s="20">
        <v>1</v>
      </c>
      <c r="G12" s="29" t="s">
        <v>248</v>
      </c>
      <c r="H12" s="29"/>
      <c r="I12" s="29"/>
      <c r="J12" s="29"/>
      <c r="K12" s="29"/>
      <c r="L12" s="29"/>
      <c r="M12" s="29"/>
      <c r="N12" s="29"/>
      <c r="O12" s="29"/>
      <c r="P12" s="29"/>
    </row>
    <row r="13" spans="1:16" s="31" customFormat="1" ht="25.5" customHeight="1" x14ac:dyDescent="0.2">
      <c r="A13" s="129">
        <v>133</v>
      </c>
      <c r="B13" s="43" t="s">
        <v>24</v>
      </c>
      <c r="C13" s="278">
        <v>18000</v>
      </c>
      <c r="D13" s="37"/>
      <c r="E13" s="155">
        <f>COUNTIF(C13,"&gt;=0")</f>
        <v>1</v>
      </c>
      <c r="F13" s="20">
        <v>1</v>
      </c>
      <c r="G13" s="29" t="s">
        <v>248</v>
      </c>
      <c r="H13" s="29"/>
      <c r="I13" s="29"/>
      <c r="J13" s="29"/>
      <c r="K13" s="29"/>
      <c r="L13" s="29"/>
      <c r="M13" s="29"/>
      <c r="N13" s="29"/>
      <c r="O13" s="29"/>
      <c r="P13" s="29"/>
    </row>
    <row r="14" spans="1:16" s="31" customFormat="1" ht="25.5" customHeight="1" x14ac:dyDescent="0.2">
      <c r="A14" s="129">
        <v>134</v>
      </c>
      <c r="B14" s="43" t="s">
        <v>72</v>
      </c>
      <c r="C14" s="160">
        <v>0</v>
      </c>
      <c r="D14" s="37"/>
      <c r="E14" s="155">
        <f>COUNTIF(C14,"&gt;=0")</f>
        <v>1</v>
      </c>
      <c r="F14" s="20">
        <v>1</v>
      </c>
      <c r="G14" s="29" t="s">
        <v>248</v>
      </c>
      <c r="H14" s="29"/>
      <c r="I14" s="29"/>
      <c r="J14" s="29"/>
      <c r="K14" s="29"/>
      <c r="L14" s="29"/>
      <c r="M14" s="29"/>
      <c r="N14" s="29"/>
      <c r="O14" s="29"/>
      <c r="P14" s="29"/>
    </row>
    <row r="15" spans="1:16" s="31" customFormat="1" ht="25.5" customHeight="1" x14ac:dyDescent="0.2">
      <c r="A15" s="129">
        <v>135</v>
      </c>
      <c r="B15" s="43" t="s">
        <v>166</v>
      </c>
      <c r="C15" s="160">
        <v>0</v>
      </c>
      <c r="D15" s="37"/>
      <c r="E15" s="155">
        <f>COUNTIF(C15,"&gt;=0")</f>
        <v>1</v>
      </c>
      <c r="F15" s="20">
        <v>1</v>
      </c>
      <c r="G15" s="29" t="s">
        <v>248</v>
      </c>
      <c r="H15" s="29"/>
      <c r="I15" s="29"/>
      <c r="J15" s="29"/>
      <c r="K15" s="29"/>
      <c r="L15" s="29"/>
      <c r="M15" s="29"/>
      <c r="N15" s="29"/>
      <c r="O15" s="29"/>
      <c r="P15" s="29"/>
    </row>
    <row r="16" spans="1:16" s="31" customFormat="1" ht="25.5" customHeight="1" x14ac:dyDescent="0.2">
      <c r="A16" s="129">
        <v>136</v>
      </c>
      <c r="B16" s="156" t="s">
        <v>215</v>
      </c>
      <c r="C16" s="126" t="s">
        <v>228</v>
      </c>
      <c r="D16" s="37"/>
      <c r="E16" s="155">
        <f>IF(OR(C16="Selecione SIM OU NÃO",C16=""),0,1)</f>
        <v>1</v>
      </c>
      <c r="F16" s="20">
        <v>1</v>
      </c>
      <c r="G16" s="29"/>
      <c r="H16" s="29"/>
      <c r="I16" s="29"/>
      <c r="J16" s="29"/>
      <c r="K16" s="29"/>
      <c r="L16" s="29"/>
      <c r="M16" s="29"/>
      <c r="N16" s="29"/>
      <c r="O16" s="29"/>
      <c r="P16" s="29"/>
    </row>
    <row r="17" spans="1:16" s="31" customFormat="1" ht="25.5" customHeight="1" x14ac:dyDescent="0.2">
      <c r="A17" s="129">
        <v>137</v>
      </c>
      <c r="B17" s="156" t="s">
        <v>216</v>
      </c>
      <c r="C17" s="160">
        <v>10</v>
      </c>
      <c r="D17" s="37"/>
      <c r="E17" s="155">
        <f>COUNTIF(C17,"&gt;=0")</f>
        <v>1</v>
      </c>
      <c r="F17" s="20">
        <v>1</v>
      </c>
      <c r="G17" s="29" t="s">
        <v>248</v>
      </c>
      <c r="H17" s="29"/>
      <c r="I17" s="29"/>
      <c r="J17" s="29"/>
      <c r="K17" s="29"/>
      <c r="L17" s="29"/>
      <c r="M17" s="29"/>
      <c r="N17" s="29"/>
      <c r="O17" s="29"/>
      <c r="P17" s="29"/>
    </row>
    <row r="18" spans="1:16" s="31" customFormat="1" ht="25.5" customHeight="1" x14ac:dyDescent="0.2">
      <c r="A18" s="129">
        <v>138</v>
      </c>
      <c r="B18" s="156" t="s">
        <v>20</v>
      </c>
      <c r="C18" s="126" t="s">
        <v>228</v>
      </c>
      <c r="D18" s="37"/>
      <c r="E18" s="155">
        <f>IF(OR(C18="Selecione SIM OU NÃO",C18=""),0,1)</f>
        <v>1</v>
      </c>
      <c r="F18" s="20">
        <v>1</v>
      </c>
      <c r="G18" s="29"/>
      <c r="H18" s="29"/>
      <c r="I18" s="29"/>
      <c r="J18" s="29"/>
      <c r="K18" s="29"/>
      <c r="L18" s="29"/>
      <c r="M18" s="29"/>
      <c r="N18" s="29"/>
      <c r="O18" s="29"/>
      <c r="P18" s="29"/>
    </row>
    <row r="19" spans="1:16" s="31" customFormat="1" ht="25.5" customHeight="1" x14ac:dyDescent="0.2">
      <c r="A19" s="129">
        <v>139</v>
      </c>
      <c r="B19" s="156" t="s">
        <v>21</v>
      </c>
      <c r="C19" s="126" t="s">
        <v>228</v>
      </c>
      <c r="D19" s="37"/>
      <c r="E19" s="155">
        <f>IF(OR(C19="Selecione SIM OU NÃO",C19=""),0,1)</f>
        <v>1</v>
      </c>
      <c r="F19" s="20">
        <v>1</v>
      </c>
      <c r="G19" s="29"/>
      <c r="H19" s="29"/>
      <c r="I19" s="29"/>
      <c r="J19" s="29"/>
      <c r="K19" s="29"/>
      <c r="L19" s="29"/>
      <c r="M19" s="29"/>
      <c r="N19" s="29"/>
      <c r="O19" s="29"/>
      <c r="P19" s="29"/>
    </row>
    <row r="20" spans="1:16" s="31" customFormat="1" ht="25.5" customHeight="1" x14ac:dyDescent="0.2">
      <c r="A20" s="129">
        <v>140</v>
      </c>
      <c r="B20" s="42" t="s">
        <v>71</v>
      </c>
      <c r="C20" s="126" t="s">
        <v>228</v>
      </c>
      <c r="D20" s="37"/>
      <c r="E20" s="155">
        <f>IF(OR(C20="Selecione SIM OU NÃO",C20=""),0,1)</f>
        <v>1</v>
      </c>
      <c r="F20" s="20">
        <v>1</v>
      </c>
      <c r="G20" s="29"/>
      <c r="H20" s="29"/>
      <c r="I20" s="29"/>
      <c r="J20" s="29"/>
      <c r="K20" s="29"/>
      <c r="L20" s="29"/>
      <c r="M20" s="29"/>
      <c r="N20" s="29"/>
      <c r="O20" s="29"/>
      <c r="P20" s="29"/>
    </row>
    <row r="21" spans="1:16" s="31" customFormat="1" ht="25.5" customHeight="1" x14ac:dyDescent="0.2">
      <c r="A21" s="129">
        <v>141</v>
      </c>
      <c r="B21" s="156" t="s">
        <v>217</v>
      </c>
      <c r="C21" s="268">
        <v>5</v>
      </c>
      <c r="D21" s="37"/>
      <c r="E21" s="155">
        <f>COUNTIF(C21,"&gt;=0")</f>
        <v>1</v>
      </c>
      <c r="F21" s="20">
        <v>1</v>
      </c>
      <c r="G21" s="29"/>
      <c r="H21" s="29"/>
      <c r="I21" s="29"/>
      <c r="J21" s="29"/>
      <c r="K21" s="29"/>
      <c r="L21" s="29"/>
      <c r="M21" s="29"/>
      <c r="N21" s="29"/>
      <c r="O21" s="29"/>
      <c r="P21" s="29"/>
    </row>
    <row r="22" spans="1:16" s="31" customFormat="1" x14ac:dyDescent="0.2">
      <c r="A22" s="29"/>
      <c r="B22" s="29"/>
      <c r="C22" s="29"/>
      <c r="D22" s="29"/>
      <c r="E22" s="20">
        <f>SUM(E5:E21)</f>
        <v>17</v>
      </c>
      <c r="F22" s="20">
        <f>SUM(F5:F21)</f>
        <v>17</v>
      </c>
      <c r="G22" s="29"/>
      <c r="H22" s="29"/>
      <c r="I22" s="29"/>
      <c r="J22" s="29"/>
      <c r="K22" s="29"/>
      <c r="L22" s="29"/>
      <c r="M22" s="29"/>
    </row>
    <row r="23" spans="1:16" s="31" customFormat="1" ht="31.5" hidden="1" x14ac:dyDescent="0.2">
      <c r="A23" s="45" t="s">
        <v>462</v>
      </c>
      <c r="B23" s="157"/>
      <c r="C23" s="29"/>
      <c r="D23" s="29"/>
      <c r="E23" s="104"/>
      <c r="F23" s="29"/>
      <c r="G23" s="29"/>
      <c r="H23" s="29"/>
      <c r="I23" s="29"/>
      <c r="J23" s="29"/>
      <c r="K23" s="29"/>
      <c r="L23" s="29"/>
      <c r="M23" s="29"/>
    </row>
    <row r="24" spans="1:16" s="31" customFormat="1" hidden="1" x14ac:dyDescent="0.2">
      <c r="A24" s="46" t="s">
        <v>228</v>
      </c>
      <c r="B24" s="157"/>
      <c r="C24" s="29"/>
      <c r="D24" s="29"/>
      <c r="E24" s="104"/>
      <c r="F24" s="29"/>
      <c r="G24" s="29"/>
      <c r="H24" s="29"/>
      <c r="I24" s="29"/>
      <c r="J24" s="29"/>
      <c r="K24" s="29"/>
      <c r="L24" s="29"/>
      <c r="M24" s="29"/>
    </row>
    <row r="25" spans="1:16" hidden="1" x14ac:dyDescent="0.2">
      <c r="A25" s="46" t="s">
        <v>229</v>
      </c>
      <c r="B25" s="158"/>
      <c r="C25" s="11"/>
      <c r="D25" s="11"/>
      <c r="E25" s="106"/>
      <c r="F25" s="11"/>
      <c r="G25" s="11"/>
      <c r="H25" s="11"/>
      <c r="I25" s="11"/>
      <c r="J25" s="11"/>
      <c r="K25" s="11"/>
      <c r="L25" s="11"/>
      <c r="M25" s="11"/>
    </row>
    <row r="26" spans="1:16" ht="15" hidden="1" x14ac:dyDescent="0.2">
      <c r="A26" s="11"/>
      <c r="B26" s="158"/>
      <c r="C26" s="11"/>
      <c r="D26" s="11"/>
      <c r="E26" s="106"/>
      <c r="F26" s="11"/>
      <c r="G26" s="11"/>
      <c r="H26" s="11"/>
      <c r="I26" s="11"/>
      <c r="J26" s="11"/>
      <c r="K26" s="11"/>
      <c r="L26" s="11"/>
      <c r="M26" s="11"/>
      <c r="N26" s="11"/>
      <c r="O26" s="11"/>
      <c r="P26" s="11"/>
    </row>
    <row r="27" spans="1:16" ht="12.75" x14ac:dyDescent="0.2">
      <c r="A27" s="11"/>
      <c r="B27" s="11"/>
      <c r="C27" s="11"/>
      <c r="D27" s="11"/>
      <c r="E27" s="106"/>
      <c r="F27" s="11"/>
      <c r="G27" s="11"/>
      <c r="H27" s="11"/>
      <c r="I27" s="11"/>
      <c r="J27" s="11"/>
      <c r="K27" s="11"/>
      <c r="L27" s="11"/>
      <c r="M27" s="11"/>
      <c r="N27" s="11"/>
      <c r="O27" s="11"/>
      <c r="P27" s="11"/>
    </row>
    <row r="28" spans="1:16" ht="12.75" x14ac:dyDescent="0.2">
      <c r="A28" s="11"/>
      <c r="B28" s="11"/>
      <c r="C28" s="11"/>
      <c r="D28" s="11"/>
      <c r="E28" s="106"/>
      <c r="F28" s="11"/>
      <c r="G28" s="11"/>
      <c r="H28" s="11"/>
      <c r="I28" s="11"/>
      <c r="J28" s="11"/>
      <c r="K28" s="11"/>
      <c r="L28" s="11"/>
      <c r="M28" s="11"/>
      <c r="N28" s="11"/>
      <c r="O28" s="11"/>
      <c r="P28" s="11"/>
    </row>
    <row r="29" spans="1:16" ht="15.75" customHeight="1" x14ac:dyDescent="0.2">
      <c r="A29" s="11"/>
      <c r="B29" s="11"/>
      <c r="C29" s="11"/>
      <c r="D29" s="11"/>
      <c r="E29" s="106"/>
      <c r="F29" s="11"/>
      <c r="G29" s="11"/>
      <c r="H29" s="11"/>
      <c r="I29" s="11"/>
      <c r="J29" s="11"/>
      <c r="K29" s="11"/>
      <c r="L29" s="11"/>
      <c r="M29" s="11"/>
      <c r="N29" s="11"/>
      <c r="O29" s="11"/>
      <c r="P29" s="11"/>
    </row>
    <row r="30" spans="1:16" ht="15.75" customHeight="1" x14ac:dyDescent="0.2">
      <c r="A30" s="11"/>
      <c r="B30" s="11"/>
      <c r="C30" s="11"/>
      <c r="D30" s="11"/>
      <c r="E30" s="106"/>
      <c r="F30" s="11"/>
      <c r="G30" s="11"/>
      <c r="H30" s="11"/>
      <c r="I30" s="11"/>
      <c r="J30" s="11"/>
      <c r="K30" s="11"/>
      <c r="L30" s="11"/>
      <c r="M30" s="11"/>
      <c r="N30" s="11"/>
      <c r="O30" s="11"/>
      <c r="P30" s="11"/>
    </row>
    <row r="31" spans="1:16" ht="15.75" customHeight="1" x14ac:dyDescent="0.2">
      <c r="A31" s="11"/>
      <c r="B31" s="11"/>
      <c r="C31" s="11"/>
      <c r="D31" s="11"/>
      <c r="E31" s="106"/>
      <c r="F31" s="11"/>
      <c r="G31" s="11"/>
      <c r="H31" s="11"/>
      <c r="I31" s="11"/>
      <c r="J31" s="11"/>
      <c r="K31" s="11"/>
      <c r="L31" s="11"/>
      <c r="M31" s="11"/>
      <c r="N31" s="11"/>
      <c r="O31" s="11"/>
      <c r="P31" s="11"/>
    </row>
    <row r="32" spans="1:16" ht="15.75" customHeight="1" x14ac:dyDescent="0.2">
      <c r="A32" s="11"/>
      <c r="B32" s="11"/>
      <c r="C32" s="11"/>
      <c r="D32" s="11"/>
      <c r="E32" s="106"/>
      <c r="F32" s="11"/>
      <c r="G32" s="11"/>
      <c r="H32" s="11"/>
      <c r="I32" s="11"/>
      <c r="J32" s="11"/>
      <c r="K32" s="11"/>
      <c r="L32" s="11"/>
      <c r="M32" s="11"/>
      <c r="N32" s="11"/>
      <c r="O32" s="11"/>
      <c r="P32" s="11"/>
    </row>
    <row r="33" spans="1:16" ht="15.75" customHeight="1" x14ac:dyDescent="0.2">
      <c r="A33" s="11"/>
      <c r="B33" s="11"/>
      <c r="C33" s="11"/>
      <c r="D33" s="11"/>
      <c r="E33" s="106"/>
      <c r="F33" s="11"/>
      <c r="G33" s="11"/>
      <c r="H33" s="11"/>
      <c r="I33" s="11"/>
      <c r="J33" s="11"/>
      <c r="K33" s="11"/>
      <c r="L33" s="11"/>
      <c r="M33" s="11"/>
      <c r="N33" s="11"/>
      <c r="O33" s="11"/>
      <c r="P33" s="11"/>
    </row>
    <row r="34" spans="1:16" ht="15.75" customHeight="1" x14ac:dyDescent="0.2">
      <c r="A34" s="11"/>
      <c r="B34" s="11"/>
      <c r="C34" s="11"/>
      <c r="D34" s="11"/>
      <c r="E34" s="106"/>
      <c r="F34" s="11"/>
      <c r="G34" s="11"/>
      <c r="H34" s="11"/>
      <c r="I34" s="11"/>
      <c r="J34" s="11"/>
      <c r="K34" s="11"/>
      <c r="L34" s="11"/>
      <c r="M34" s="11"/>
      <c r="N34" s="11"/>
      <c r="O34" s="11"/>
      <c r="P34" s="11"/>
    </row>
    <row r="35" spans="1:16" ht="15.75" customHeight="1" x14ac:dyDescent="0.2">
      <c r="A35" s="11"/>
      <c r="B35" s="11"/>
      <c r="C35" s="11"/>
      <c r="D35" s="11"/>
      <c r="E35" s="106"/>
      <c r="F35" s="11"/>
      <c r="G35" s="11"/>
      <c r="H35" s="11"/>
      <c r="I35" s="11"/>
      <c r="J35" s="11"/>
      <c r="K35" s="11"/>
      <c r="L35" s="11"/>
      <c r="M35" s="11"/>
      <c r="N35" s="11"/>
      <c r="O35" s="11"/>
      <c r="P35" s="11"/>
    </row>
    <row r="36" spans="1:16" ht="15.75" customHeight="1" x14ac:dyDescent="0.2">
      <c r="A36" s="11"/>
      <c r="B36" s="11"/>
      <c r="C36" s="11"/>
      <c r="D36" s="11"/>
      <c r="E36" s="106"/>
      <c r="F36" s="11"/>
      <c r="G36" s="11"/>
      <c r="H36" s="11"/>
      <c r="I36" s="11"/>
      <c r="J36" s="11"/>
      <c r="K36" s="11"/>
      <c r="L36" s="11"/>
      <c r="M36" s="11"/>
      <c r="N36" s="11"/>
      <c r="O36" s="11"/>
      <c r="P36" s="11"/>
    </row>
    <row r="37" spans="1:16" ht="15.75" customHeight="1" x14ac:dyDescent="0.2">
      <c r="A37" s="11"/>
      <c r="B37" s="11"/>
      <c r="C37" s="11"/>
      <c r="D37" s="11"/>
      <c r="E37" s="106"/>
      <c r="F37" s="11"/>
      <c r="G37" s="11"/>
      <c r="H37" s="11"/>
      <c r="I37" s="11"/>
      <c r="J37" s="11"/>
      <c r="K37" s="11"/>
      <c r="L37" s="11"/>
      <c r="M37" s="11"/>
      <c r="N37" s="11"/>
      <c r="O37" s="11"/>
      <c r="P37" s="11"/>
    </row>
    <row r="38" spans="1:16" ht="15.75" customHeight="1" x14ac:dyDescent="0.2">
      <c r="A38" s="11"/>
      <c r="B38" s="11"/>
      <c r="C38" s="11"/>
      <c r="D38" s="11"/>
      <c r="E38" s="106"/>
      <c r="F38" s="11"/>
      <c r="G38" s="11"/>
      <c r="H38" s="11"/>
      <c r="I38" s="11"/>
      <c r="J38" s="11"/>
      <c r="K38" s="11"/>
      <c r="L38" s="11"/>
      <c r="M38" s="11"/>
      <c r="N38" s="11"/>
      <c r="O38" s="11"/>
      <c r="P38" s="11"/>
    </row>
    <row r="39" spans="1:16" ht="15.75" customHeight="1" x14ac:dyDescent="0.2">
      <c r="A39" s="11"/>
      <c r="B39" s="11"/>
      <c r="C39" s="11"/>
      <c r="D39" s="11"/>
      <c r="E39" s="106"/>
      <c r="F39" s="11"/>
      <c r="G39" s="11"/>
      <c r="H39" s="11"/>
      <c r="I39" s="11"/>
      <c r="J39" s="11"/>
      <c r="K39" s="11"/>
      <c r="L39" s="11"/>
      <c r="M39" s="11"/>
      <c r="N39" s="11"/>
      <c r="O39" s="11"/>
      <c r="P39" s="11"/>
    </row>
    <row r="40" spans="1:16" ht="15.75" customHeight="1" x14ac:dyDescent="0.2">
      <c r="A40" s="11"/>
      <c r="B40" s="11"/>
      <c r="C40" s="11"/>
      <c r="D40" s="11"/>
      <c r="E40" s="106"/>
      <c r="F40" s="11"/>
      <c r="G40" s="11"/>
      <c r="H40" s="11"/>
      <c r="I40" s="11"/>
      <c r="J40" s="11"/>
      <c r="K40" s="11"/>
      <c r="L40" s="11"/>
      <c r="M40" s="11"/>
      <c r="N40" s="11"/>
      <c r="O40" s="11"/>
      <c r="P40" s="11"/>
    </row>
    <row r="41" spans="1:16" ht="15.75" customHeight="1" x14ac:dyDescent="0.2">
      <c r="A41" s="11"/>
      <c r="B41" s="11"/>
      <c r="C41" s="11"/>
      <c r="D41" s="11"/>
      <c r="E41" s="106"/>
      <c r="F41" s="11"/>
      <c r="G41" s="11"/>
      <c r="H41" s="11"/>
      <c r="I41" s="11"/>
      <c r="J41" s="11"/>
      <c r="K41" s="11"/>
      <c r="L41" s="11"/>
      <c r="M41" s="11"/>
      <c r="N41" s="11"/>
      <c r="O41" s="11"/>
      <c r="P41" s="11"/>
    </row>
    <row r="42" spans="1:16" ht="15.75" customHeight="1" x14ac:dyDescent="0.2">
      <c r="A42" s="11"/>
      <c r="B42" s="11"/>
      <c r="C42" s="11"/>
      <c r="D42" s="11"/>
      <c r="E42" s="106"/>
      <c r="F42" s="11"/>
      <c r="G42" s="11"/>
      <c r="H42" s="11"/>
      <c r="I42" s="11"/>
      <c r="J42" s="11"/>
      <c r="K42" s="11"/>
      <c r="L42" s="11"/>
      <c r="M42" s="11"/>
      <c r="N42" s="11"/>
      <c r="O42" s="11"/>
      <c r="P42" s="11"/>
    </row>
    <row r="43" spans="1:16" ht="15.75" customHeight="1" x14ac:dyDescent="0.2">
      <c r="A43" s="11"/>
      <c r="B43" s="11"/>
      <c r="C43" s="11"/>
      <c r="D43" s="11"/>
      <c r="E43" s="106"/>
      <c r="F43" s="11"/>
      <c r="G43" s="11"/>
      <c r="H43" s="11"/>
      <c r="I43" s="11"/>
      <c r="J43" s="11"/>
      <c r="K43" s="11"/>
      <c r="L43" s="11"/>
      <c r="M43" s="11"/>
      <c r="N43" s="11"/>
      <c r="O43" s="11"/>
      <c r="P43" s="11"/>
    </row>
    <row r="44" spans="1:16" ht="15.75" customHeight="1" x14ac:dyDescent="0.2">
      <c r="A44" s="11"/>
      <c r="B44" s="11"/>
      <c r="C44" s="11"/>
      <c r="D44" s="11"/>
      <c r="E44" s="106"/>
      <c r="F44" s="11"/>
      <c r="G44" s="11"/>
      <c r="H44" s="11"/>
      <c r="I44" s="11"/>
      <c r="J44" s="11"/>
      <c r="K44" s="11"/>
      <c r="L44" s="11"/>
      <c r="M44" s="11"/>
      <c r="N44" s="11"/>
      <c r="O44" s="11"/>
      <c r="P44" s="11"/>
    </row>
    <row r="45" spans="1:16" ht="15.75" customHeight="1" x14ac:dyDescent="0.2">
      <c r="A45" s="11"/>
      <c r="B45" s="11"/>
      <c r="C45" s="11"/>
      <c r="D45" s="11"/>
      <c r="E45" s="106"/>
      <c r="F45" s="11"/>
      <c r="G45" s="11"/>
      <c r="H45" s="11"/>
      <c r="I45" s="11"/>
      <c r="J45" s="11"/>
      <c r="K45" s="11"/>
      <c r="L45" s="11"/>
      <c r="M45" s="11"/>
      <c r="N45" s="11"/>
      <c r="O45" s="11"/>
      <c r="P45" s="11"/>
    </row>
    <row r="46" spans="1:16" ht="15.75" customHeight="1" x14ac:dyDescent="0.2">
      <c r="A46" s="11"/>
      <c r="B46" s="11"/>
      <c r="C46" s="11"/>
      <c r="D46" s="11"/>
      <c r="E46" s="106"/>
      <c r="F46" s="11"/>
      <c r="G46" s="11"/>
      <c r="H46" s="11"/>
      <c r="I46" s="11"/>
      <c r="J46" s="11"/>
      <c r="K46" s="11"/>
      <c r="L46" s="11"/>
      <c r="M46" s="11"/>
      <c r="N46" s="11"/>
      <c r="O46" s="11"/>
      <c r="P46" s="11"/>
    </row>
    <row r="47" spans="1:16" ht="15.75" customHeight="1" x14ac:dyDescent="0.2">
      <c r="A47" s="11"/>
      <c r="B47" s="11"/>
      <c r="C47" s="11"/>
      <c r="D47" s="11"/>
      <c r="E47" s="106"/>
      <c r="F47" s="11"/>
      <c r="G47" s="11"/>
      <c r="H47" s="11"/>
      <c r="I47" s="11"/>
      <c r="J47" s="11"/>
      <c r="K47" s="11"/>
      <c r="L47" s="11"/>
      <c r="M47" s="11"/>
      <c r="N47" s="11"/>
      <c r="O47" s="11"/>
      <c r="P47" s="11"/>
    </row>
    <row r="48" spans="1:16" ht="15.75" customHeight="1" x14ac:dyDescent="0.2">
      <c r="A48" s="11"/>
      <c r="B48" s="11"/>
      <c r="C48" s="11"/>
      <c r="D48" s="11"/>
      <c r="E48" s="106"/>
      <c r="F48" s="11"/>
      <c r="G48" s="11"/>
      <c r="H48" s="11"/>
      <c r="I48" s="11"/>
      <c r="J48" s="11"/>
      <c r="K48" s="11"/>
      <c r="L48" s="11"/>
      <c r="M48" s="11"/>
      <c r="N48" s="11"/>
      <c r="O48" s="11"/>
      <c r="P48" s="11"/>
    </row>
    <row r="49" spans="1:16" ht="15.75" customHeight="1" x14ac:dyDescent="0.2">
      <c r="A49" s="11"/>
      <c r="B49" s="11"/>
      <c r="C49" s="11"/>
      <c r="D49" s="11"/>
      <c r="E49" s="106"/>
      <c r="F49" s="11"/>
      <c r="G49" s="11"/>
      <c r="H49" s="11"/>
      <c r="I49" s="11"/>
      <c r="J49" s="11"/>
      <c r="K49" s="11"/>
      <c r="L49" s="11"/>
      <c r="M49" s="11"/>
      <c r="N49" s="11"/>
      <c r="O49" s="11"/>
      <c r="P49" s="11"/>
    </row>
    <row r="50" spans="1:16" ht="15.75" customHeight="1" x14ac:dyDescent="0.2">
      <c r="A50" s="11"/>
      <c r="B50" s="11"/>
      <c r="C50" s="11"/>
      <c r="D50" s="11"/>
      <c r="E50" s="106"/>
      <c r="F50" s="11"/>
      <c r="G50" s="11"/>
      <c r="H50" s="11"/>
      <c r="I50" s="11"/>
      <c r="J50" s="11"/>
      <c r="K50" s="11"/>
      <c r="L50" s="11"/>
      <c r="M50" s="11"/>
      <c r="N50" s="11"/>
      <c r="O50" s="11"/>
      <c r="P50" s="11"/>
    </row>
    <row r="51" spans="1:16" ht="15.75" customHeight="1" x14ac:dyDescent="0.2">
      <c r="A51" s="11"/>
      <c r="B51" s="11"/>
      <c r="C51" s="11"/>
      <c r="D51" s="11"/>
      <c r="E51" s="106"/>
      <c r="F51" s="11"/>
      <c r="G51" s="11"/>
      <c r="H51" s="11"/>
      <c r="I51" s="11"/>
      <c r="J51" s="11"/>
      <c r="K51" s="11"/>
      <c r="L51" s="11"/>
      <c r="M51" s="11"/>
      <c r="N51" s="11"/>
      <c r="O51" s="11"/>
      <c r="P51" s="11"/>
    </row>
    <row r="52" spans="1:16" ht="15.75" customHeight="1" x14ac:dyDescent="0.2">
      <c r="A52" s="11"/>
      <c r="B52" s="11"/>
      <c r="C52" s="11"/>
      <c r="D52" s="11"/>
      <c r="E52" s="106"/>
      <c r="F52" s="11"/>
      <c r="G52" s="11"/>
      <c r="H52" s="11"/>
      <c r="I52" s="11"/>
      <c r="J52" s="11"/>
      <c r="K52" s="11"/>
      <c r="L52" s="11"/>
      <c r="M52" s="11"/>
      <c r="N52" s="11"/>
      <c r="O52" s="11"/>
      <c r="P52" s="11"/>
    </row>
    <row r="53" spans="1:16" ht="15.75" customHeight="1" x14ac:dyDescent="0.2">
      <c r="A53" s="11"/>
      <c r="B53" s="11"/>
      <c r="C53" s="11"/>
      <c r="D53" s="11"/>
      <c r="E53" s="106"/>
      <c r="F53" s="11"/>
      <c r="G53" s="11"/>
      <c r="H53" s="11"/>
      <c r="I53" s="11"/>
      <c r="J53" s="11"/>
      <c r="K53" s="11"/>
      <c r="L53" s="11"/>
      <c r="M53" s="11"/>
      <c r="N53" s="11"/>
      <c r="O53" s="11"/>
      <c r="P53" s="11"/>
    </row>
    <row r="54" spans="1:16" ht="15.75" customHeight="1" x14ac:dyDescent="0.2">
      <c r="A54" s="11"/>
      <c r="B54" s="11"/>
      <c r="C54" s="11"/>
      <c r="D54" s="11"/>
      <c r="E54" s="106"/>
      <c r="F54" s="11"/>
      <c r="G54" s="11"/>
      <c r="H54" s="11"/>
      <c r="I54" s="11"/>
      <c r="J54" s="11"/>
      <c r="K54" s="11"/>
      <c r="L54" s="11"/>
      <c r="M54" s="11"/>
      <c r="N54" s="11"/>
      <c r="O54" s="11"/>
      <c r="P54" s="11"/>
    </row>
    <row r="55" spans="1:16" ht="15.75" customHeight="1" x14ac:dyDescent="0.2">
      <c r="A55" s="11"/>
      <c r="B55" s="11"/>
      <c r="C55" s="11"/>
      <c r="D55" s="11"/>
      <c r="E55" s="106"/>
      <c r="F55" s="11"/>
      <c r="G55" s="11"/>
      <c r="H55" s="11"/>
      <c r="I55" s="11"/>
      <c r="J55" s="11"/>
      <c r="K55" s="11"/>
      <c r="L55" s="11"/>
      <c r="M55" s="11"/>
      <c r="N55" s="11"/>
      <c r="O55" s="11"/>
      <c r="P55" s="11"/>
    </row>
    <row r="56" spans="1:16" ht="15.75" customHeight="1" x14ac:dyDescent="0.2">
      <c r="A56" s="11"/>
      <c r="B56" s="11"/>
      <c r="C56" s="11"/>
      <c r="D56" s="11"/>
      <c r="E56" s="106"/>
      <c r="F56" s="11"/>
      <c r="G56" s="11"/>
      <c r="H56" s="11"/>
      <c r="I56" s="11"/>
      <c r="J56" s="11"/>
      <c r="K56" s="11"/>
      <c r="L56" s="11"/>
      <c r="M56" s="11"/>
      <c r="N56" s="11"/>
      <c r="O56" s="11"/>
      <c r="P56" s="11"/>
    </row>
    <row r="57" spans="1:16" ht="15.75" customHeight="1" x14ac:dyDescent="0.2">
      <c r="A57" s="11"/>
      <c r="B57" s="11"/>
      <c r="C57" s="11"/>
      <c r="D57" s="11"/>
      <c r="E57" s="106"/>
      <c r="F57" s="11"/>
      <c r="G57" s="11"/>
      <c r="H57" s="11"/>
      <c r="I57" s="11"/>
      <c r="J57" s="11"/>
      <c r="K57" s="11"/>
      <c r="L57" s="11"/>
      <c r="M57" s="11"/>
      <c r="N57" s="11"/>
      <c r="O57" s="11"/>
      <c r="P57" s="11"/>
    </row>
    <row r="58" spans="1:16" ht="15.75" customHeight="1" x14ac:dyDescent="0.2">
      <c r="A58" s="11"/>
      <c r="B58" s="11"/>
      <c r="C58" s="11"/>
      <c r="D58" s="11"/>
      <c r="E58" s="106"/>
      <c r="F58" s="11"/>
      <c r="G58" s="11"/>
      <c r="H58" s="11"/>
      <c r="I58" s="11"/>
      <c r="J58" s="11"/>
      <c r="K58" s="11"/>
      <c r="L58" s="11"/>
      <c r="M58" s="11"/>
      <c r="N58" s="11"/>
      <c r="O58" s="11"/>
      <c r="P58" s="11"/>
    </row>
    <row r="59" spans="1:16" ht="15.75" customHeight="1" x14ac:dyDescent="0.2">
      <c r="A59" s="11"/>
      <c r="B59" s="11"/>
      <c r="C59" s="11"/>
      <c r="D59" s="11"/>
      <c r="E59" s="106"/>
      <c r="F59" s="11"/>
      <c r="G59" s="11"/>
      <c r="H59" s="11"/>
      <c r="I59" s="11"/>
      <c r="J59" s="11"/>
      <c r="K59" s="11"/>
      <c r="L59" s="11"/>
      <c r="M59" s="11"/>
      <c r="N59" s="11"/>
      <c r="O59" s="11"/>
      <c r="P59" s="11"/>
    </row>
    <row r="60" spans="1:16" ht="15.75" customHeight="1" x14ac:dyDescent="0.2">
      <c r="A60" s="11"/>
      <c r="B60" s="11"/>
      <c r="C60" s="11"/>
      <c r="D60" s="11"/>
      <c r="E60" s="106"/>
      <c r="F60" s="11"/>
      <c r="G60" s="11"/>
      <c r="H60" s="11"/>
      <c r="I60" s="11"/>
      <c r="J60" s="11"/>
      <c r="K60" s="11"/>
      <c r="L60" s="11"/>
      <c r="M60" s="11"/>
      <c r="N60" s="11"/>
      <c r="O60" s="11"/>
      <c r="P60" s="11"/>
    </row>
    <row r="61" spans="1:16" ht="15.75" customHeight="1" x14ac:dyDescent="0.2">
      <c r="A61" s="11"/>
      <c r="B61" s="11"/>
      <c r="C61" s="11"/>
      <c r="D61" s="11"/>
      <c r="E61" s="106"/>
      <c r="F61" s="11"/>
      <c r="G61" s="11"/>
      <c r="H61" s="11"/>
      <c r="I61" s="11"/>
      <c r="J61" s="11"/>
      <c r="K61" s="11"/>
      <c r="L61" s="11"/>
      <c r="M61" s="11"/>
      <c r="N61" s="11"/>
      <c r="O61" s="11"/>
      <c r="P61" s="11"/>
    </row>
    <row r="62" spans="1:16" ht="15.75" customHeight="1" x14ac:dyDescent="0.2">
      <c r="A62" s="11"/>
      <c r="B62" s="11"/>
      <c r="C62" s="11"/>
      <c r="D62" s="11"/>
      <c r="E62" s="106"/>
      <c r="F62" s="11"/>
      <c r="G62" s="11"/>
      <c r="H62" s="11"/>
      <c r="I62" s="11"/>
      <c r="J62" s="11"/>
      <c r="K62" s="11"/>
      <c r="L62" s="11"/>
      <c r="M62" s="11"/>
      <c r="N62" s="11"/>
      <c r="O62" s="11"/>
      <c r="P62" s="11"/>
    </row>
    <row r="63" spans="1:16" ht="15.75" customHeight="1" x14ac:dyDescent="0.2">
      <c r="A63" s="11"/>
      <c r="B63" s="11"/>
      <c r="C63" s="11"/>
      <c r="D63" s="11"/>
      <c r="E63" s="106"/>
      <c r="F63" s="11"/>
      <c r="G63" s="11"/>
      <c r="H63" s="11"/>
      <c r="I63" s="11"/>
      <c r="J63" s="11"/>
      <c r="K63" s="11"/>
      <c r="L63" s="11"/>
      <c r="M63" s="11"/>
      <c r="N63" s="11"/>
      <c r="O63" s="11"/>
      <c r="P63" s="11"/>
    </row>
    <row r="64" spans="1:16" ht="15.75" customHeight="1" x14ac:dyDescent="0.2">
      <c r="A64" s="11"/>
      <c r="B64" s="11"/>
      <c r="C64" s="11"/>
      <c r="D64" s="11"/>
      <c r="E64" s="106"/>
      <c r="F64" s="11"/>
      <c r="G64" s="11"/>
      <c r="H64" s="11"/>
      <c r="I64" s="11"/>
      <c r="J64" s="11"/>
      <c r="K64" s="11"/>
      <c r="L64" s="11"/>
      <c r="M64" s="11"/>
      <c r="N64" s="11"/>
      <c r="O64" s="11"/>
      <c r="P64" s="11"/>
    </row>
    <row r="65" spans="1:16" ht="15.75" customHeight="1" x14ac:dyDescent="0.2">
      <c r="A65" s="11"/>
      <c r="B65" s="11"/>
      <c r="C65" s="11"/>
      <c r="D65" s="11"/>
      <c r="E65" s="106"/>
      <c r="F65" s="11"/>
      <c r="G65" s="11"/>
      <c r="H65" s="11"/>
      <c r="I65" s="11"/>
      <c r="J65" s="11"/>
      <c r="K65" s="11"/>
      <c r="L65" s="11"/>
      <c r="M65" s="11"/>
      <c r="N65" s="11"/>
      <c r="O65" s="11"/>
      <c r="P65" s="11"/>
    </row>
    <row r="66" spans="1:16" ht="15.75" customHeight="1" x14ac:dyDescent="0.2">
      <c r="A66" s="11"/>
      <c r="B66" s="11"/>
      <c r="C66" s="11"/>
      <c r="D66" s="11"/>
      <c r="E66" s="106"/>
      <c r="F66" s="11"/>
      <c r="G66" s="11"/>
      <c r="H66" s="11"/>
      <c r="I66" s="11"/>
      <c r="J66" s="11"/>
      <c r="K66" s="11"/>
      <c r="L66" s="11"/>
      <c r="M66" s="11"/>
      <c r="N66" s="11"/>
      <c r="O66" s="11"/>
      <c r="P66" s="11"/>
    </row>
    <row r="67" spans="1:16" ht="15.75" customHeight="1" x14ac:dyDescent="0.2">
      <c r="A67" s="11"/>
      <c r="B67" s="11"/>
      <c r="C67" s="11"/>
      <c r="D67" s="11"/>
      <c r="E67" s="106"/>
      <c r="F67" s="11"/>
      <c r="G67" s="11"/>
      <c r="H67" s="11"/>
      <c r="I67" s="11"/>
      <c r="J67" s="11"/>
      <c r="K67" s="11"/>
      <c r="L67" s="11"/>
      <c r="M67" s="11"/>
      <c r="N67" s="11"/>
      <c r="O67" s="11"/>
      <c r="P67" s="11"/>
    </row>
    <row r="68" spans="1:16" ht="15.75" customHeight="1" x14ac:dyDescent="0.2">
      <c r="A68" s="11"/>
      <c r="B68" s="11"/>
      <c r="C68" s="11"/>
      <c r="D68" s="11"/>
      <c r="E68" s="106"/>
      <c r="F68" s="11"/>
      <c r="G68" s="11"/>
      <c r="H68" s="11"/>
      <c r="I68" s="11"/>
      <c r="J68" s="11"/>
      <c r="K68" s="11"/>
      <c r="L68" s="11"/>
      <c r="M68" s="11"/>
      <c r="N68" s="11"/>
      <c r="O68" s="11"/>
      <c r="P68" s="11"/>
    </row>
    <row r="69" spans="1:16" ht="15.75" customHeight="1" x14ac:dyDescent="0.2">
      <c r="A69" s="11"/>
      <c r="B69" s="11"/>
      <c r="C69" s="11"/>
      <c r="D69" s="11"/>
      <c r="E69" s="106"/>
      <c r="F69" s="11"/>
      <c r="G69" s="11"/>
      <c r="H69" s="11"/>
      <c r="I69" s="11"/>
      <c r="J69" s="11"/>
      <c r="K69" s="11"/>
      <c r="L69" s="11"/>
      <c r="M69" s="11"/>
      <c r="N69" s="11"/>
      <c r="O69" s="11"/>
      <c r="P69" s="11"/>
    </row>
    <row r="70" spans="1:16" ht="15.75" customHeight="1" x14ac:dyDescent="0.2">
      <c r="A70" s="11"/>
      <c r="B70" s="11"/>
      <c r="C70" s="11"/>
      <c r="D70" s="11"/>
      <c r="E70" s="106"/>
      <c r="F70" s="11"/>
      <c r="G70" s="11"/>
      <c r="H70" s="11"/>
      <c r="I70" s="11"/>
      <c r="J70" s="11"/>
      <c r="K70" s="11"/>
      <c r="L70" s="11"/>
      <c r="M70" s="11"/>
      <c r="N70" s="11"/>
      <c r="O70" s="11"/>
      <c r="P70" s="11"/>
    </row>
    <row r="71" spans="1:16" ht="15.75" customHeight="1" x14ac:dyDescent="0.2">
      <c r="A71" s="11"/>
      <c r="B71" s="11"/>
      <c r="C71" s="11"/>
      <c r="D71" s="11"/>
      <c r="E71" s="106"/>
      <c r="F71" s="11"/>
      <c r="G71" s="11"/>
      <c r="H71" s="11"/>
      <c r="I71" s="11"/>
      <c r="J71" s="11"/>
      <c r="K71" s="11"/>
      <c r="L71" s="11"/>
      <c r="M71" s="11"/>
      <c r="N71" s="11"/>
      <c r="O71" s="11"/>
      <c r="P71" s="11"/>
    </row>
    <row r="72" spans="1:16" ht="15.75" customHeight="1" x14ac:dyDescent="0.2">
      <c r="A72" s="11"/>
      <c r="B72" s="11"/>
      <c r="C72" s="11"/>
      <c r="D72" s="11"/>
      <c r="E72" s="106"/>
      <c r="F72" s="11"/>
      <c r="G72" s="11"/>
      <c r="H72" s="11"/>
      <c r="I72" s="11"/>
      <c r="J72" s="11"/>
      <c r="K72" s="11"/>
      <c r="L72" s="11"/>
      <c r="M72" s="11"/>
      <c r="N72" s="11"/>
      <c r="O72" s="11"/>
      <c r="P72" s="11"/>
    </row>
    <row r="73" spans="1:16" ht="15.75" customHeight="1" x14ac:dyDescent="0.2">
      <c r="A73" s="11"/>
      <c r="B73" s="11"/>
      <c r="C73" s="11"/>
      <c r="D73" s="11"/>
      <c r="E73" s="106"/>
      <c r="F73" s="11"/>
      <c r="G73" s="11"/>
      <c r="H73" s="11"/>
      <c r="I73" s="11"/>
      <c r="J73" s="11"/>
      <c r="K73" s="11"/>
      <c r="L73" s="11"/>
      <c r="M73" s="11"/>
      <c r="N73" s="11"/>
      <c r="O73" s="11"/>
      <c r="P73" s="11"/>
    </row>
    <row r="74" spans="1:16" ht="15.75" customHeight="1" x14ac:dyDescent="0.2">
      <c r="A74" s="11"/>
      <c r="B74" s="11"/>
      <c r="C74" s="11"/>
      <c r="D74" s="11"/>
      <c r="E74" s="106"/>
      <c r="F74" s="11"/>
      <c r="G74" s="11"/>
      <c r="H74" s="11"/>
      <c r="I74" s="11"/>
      <c r="J74" s="11"/>
      <c r="K74" s="11"/>
      <c r="L74" s="11"/>
      <c r="M74" s="11"/>
      <c r="N74" s="11"/>
      <c r="O74" s="11"/>
      <c r="P74" s="11"/>
    </row>
    <row r="75" spans="1:16" ht="15.75" customHeight="1" x14ac:dyDescent="0.2">
      <c r="A75" s="11"/>
      <c r="B75" s="11"/>
      <c r="C75" s="11"/>
      <c r="D75" s="11"/>
      <c r="E75" s="106"/>
      <c r="F75" s="11"/>
      <c r="G75" s="11"/>
      <c r="H75" s="11"/>
      <c r="I75" s="11"/>
      <c r="J75" s="11"/>
      <c r="K75" s="11"/>
      <c r="L75" s="11"/>
      <c r="M75" s="11"/>
      <c r="N75" s="11"/>
      <c r="O75" s="11"/>
      <c r="P75" s="11"/>
    </row>
    <row r="76" spans="1:16" ht="15.75" customHeight="1" x14ac:dyDescent="0.2">
      <c r="A76" s="11"/>
      <c r="B76" s="11"/>
      <c r="C76" s="11"/>
      <c r="D76" s="11"/>
      <c r="E76" s="106"/>
      <c r="F76" s="11"/>
      <c r="G76" s="11"/>
      <c r="H76" s="11"/>
      <c r="I76" s="11"/>
      <c r="J76" s="11"/>
      <c r="K76" s="11"/>
      <c r="L76" s="11"/>
      <c r="M76" s="11"/>
      <c r="N76" s="11"/>
      <c r="O76" s="11"/>
      <c r="P76" s="11"/>
    </row>
    <row r="77" spans="1:16" ht="15.75" customHeight="1" x14ac:dyDescent="0.2">
      <c r="E77" s="106"/>
      <c r="F77" s="11"/>
      <c r="G77" s="11"/>
      <c r="H77" s="11"/>
      <c r="I77" s="11"/>
      <c r="J77" s="11"/>
      <c r="K77" s="11"/>
      <c r="L77" s="11"/>
      <c r="M77" s="11"/>
      <c r="N77" s="11"/>
      <c r="O77" s="11"/>
      <c r="P77" s="11"/>
    </row>
    <row r="78" spans="1:16" ht="15.75" customHeight="1" x14ac:dyDescent="0.2">
      <c r="E78" s="106"/>
      <c r="F78" s="11"/>
      <c r="G78" s="11"/>
      <c r="H78" s="11"/>
      <c r="I78" s="11"/>
      <c r="J78" s="11"/>
      <c r="K78" s="11"/>
      <c r="L78" s="11"/>
      <c r="M78" s="11"/>
      <c r="N78" s="11"/>
      <c r="O78" s="11"/>
      <c r="P78" s="11"/>
    </row>
    <row r="79" spans="1:16" ht="15.75" customHeight="1" x14ac:dyDescent="0.2">
      <c r="E79" s="106"/>
      <c r="F79" s="11"/>
      <c r="G79" s="11"/>
      <c r="H79" s="11"/>
      <c r="I79" s="11"/>
      <c r="J79" s="11"/>
      <c r="K79" s="11"/>
      <c r="L79" s="11"/>
      <c r="M79" s="11"/>
      <c r="N79" s="11"/>
      <c r="O79" s="11"/>
      <c r="P79" s="11"/>
    </row>
    <row r="80" spans="1:16" ht="15.75" customHeight="1" x14ac:dyDescent="0.2">
      <c r="E80" s="106"/>
      <c r="F80" s="11"/>
      <c r="G80" s="11"/>
      <c r="H80" s="11"/>
      <c r="I80" s="11"/>
      <c r="J80" s="11"/>
      <c r="K80" s="11"/>
      <c r="L80" s="11"/>
      <c r="M80" s="11"/>
      <c r="N80" s="11"/>
      <c r="O80" s="11"/>
      <c r="P80" s="11"/>
    </row>
    <row r="81" spans="5:16" ht="15.75" customHeight="1" x14ac:dyDescent="0.2">
      <c r="E81" s="106"/>
      <c r="F81" s="11"/>
      <c r="G81" s="11"/>
      <c r="H81" s="11"/>
      <c r="I81" s="11"/>
      <c r="J81" s="11"/>
      <c r="K81" s="11"/>
      <c r="L81" s="11"/>
      <c r="M81" s="11"/>
      <c r="N81" s="11"/>
      <c r="O81" s="11"/>
      <c r="P81" s="11"/>
    </row>
    <row r="82" spans="5:16" ht="15.75" customHeight="1" x14ac:dyDescent="0.2">
      <c r="E82" s="106"/>
      <c r="F82" s="11"/>
      <c r="G82" s="11"/>
      <c r="H82" s="11"/>
      <c r="I82" s="11"/>
      <c r="J82" s="11"/>
      <c r="K82" s="11"/>
      <c r="L82" s="11"/>
      <c r="M82" s="11"/>
      <c r="N82" s="11"/>
      <c r="O82" s="11"/>
      <c r="P82" s="11"/>
    </row>
    <row r="83" spans="5:16" ht="15.75" customHeight="1" x14ac:dyDescent="0.2">
      <c r="E83" s="106"/>
      <c r="F83" s="11"/>
      <c r="G83" s="11"/>
      <c r="H83" s="11"/>
      <c r="I83" s="11"/>
      <c r="J83" s="11"/>
      <c r="K83" s="11"/>
      <c r="L83" s="11"/>
      <c r="M83" s="11"/>
      <c r="N83" s="11"/>
      <c r="O83" s="11"/>
      <c r="P83" s="11"/>
    </row>
    <row r="84" spans="5:16" ht="15.75" customHeight="1" x14ac:dyDescent="0.2">
      <c r="E84" s="106"/>
      <c r="F84" s="11"/>
      <c r="G84" s="11"/>
      <c r="H84" s="11"/>
      <c r="I84" s="11"/>
      <c r="J84" s="11"/>
      <c r="K84" s="11"/>
      <c r="L84" s="11"/>
      <c r="M84" s="11"/>
      <c r="N84" s="11"/>
      <c r="O84" s="11"/>
      <c r="P84" s="11"/>
    </row>
    <row r="85" spans="5:16" ht="15.75" customHeight="1" x14ac:dyDescent="0.2">
      <c r="E85" s="106"/>
      <c r="F85" s="11"/>
      <c r="G85" s="11"/>
      <c r="H85" s="11"/>
      <c r="I85" s="11"/>
      <c r="J85" s="11"/>
      <c r="K85" s="11"/>
      <c r="L85" s="11"/>
      <c r="M85" s="11"/>
      <c r="N85" s="11"/>
      <c r="O85" s="11"/>
      <c r="P85" s="11"/>
    </row>
    <row r="86" spans="5:16" ht="15.75" customHeight="1" x14ac:dyDescent="0.2">
      <c r="E86" s="106"/>
      <c r="F86" s="11"/>
      <c r="G86" s="11"/>
      <c r="H86" s="11"/>
      <c r="I86" s="11"/>
      <c r="J86" s="11"/>
      <c r="K86" s="11"/>
      <c r="L86" s="11"/>
      <c r="M86" s="11"/>
      <c r="N86" s="11"/>
      <c r="O86" s="11"/>
      <c r="P86" s="11"/>
    </row>
    <row r="87" spans="5:16" ht="15.75" customHeight="1" x14ac:dyDescent="0.2">
      <c r="E87" s="106"/>
      <c r="F87" s="11"/>
      <c r="G87" s="11"/>
      <c r="H87" s="11"/>
      <c r="I87" s="11"/>
      <c r="J87" s="11"/>
      <c r="K87" s="11"/>
      <c r="L87" s="11"/>
      <c r="M87" s="11"/>
      <c r="N87" s="11"/>
      <c r="O87" s="11"/>
      <c r="P87" s="11"/>
    </row>
    <row r="88" spans="5:16" ht="15.75" customHeight="1" x14ac:dyDescent="0.2">
      <c r="E88" s="106"/>
      <c r="F88" s="11"/>
      <c r="G88" s="11"/>
      <c r="H88" s="11"/>
      <c r="I88" s="11"/>
      <c r="J88" s="11"/>
      <c r="K88" s="11"/>
      <c r="L88" s="11"/>
      <c r="M88" s="11"/>
      <c r="N88" s="11"/>
      <c r="O88" s="11"/>
      <c r="P88" s="11"/>
    </row>
    <row r="89" spans="5:16" ht="15.75" customHeight="1" x14ac:dyDescent="0.2">
      <c r="E89" s="106"/>
      <c r="F89" s="11"/>
      <c r="G89" s="11"/>
      <c r="H89" s="11"/>
      <c r="I89" s="11"/>
      <c r="J89" s="11"/>
      <c r="K89" s="11"/>
      <c r="L89" s="11"/>
      <c r="M89" s="11"/>
      <c r="N89" s="11"/>
      <c r="O89" s="11"/>
      <c r="P89" s="11"/>
    </row>
    <row r="90" spans="5:16" ht="15.75" customHeight="1" x14ac:dyDescent="0.2">
      <c r="E90" s="106"/>
      <c r="F90" s="11"/>
      <c r="G90" s="11"/>
      <c r="H90" s="11"/>
      <c r="I90" s="11"/>
      <c r="J90" s="11"/>
      <c r="K90" s="11"/>
      <c r="L90" s="11"/>
      <c r="M90" s="11"/>
      <c r="N90" s="11"/>
      <c r="O90" s="11"/>
      <c r="P90" s="11"/>
    </row>
    <row r="91" spans="5:16" ht="15.75" customHeight="1" x14ac:dyDescent="0.2">
      <c r="E91" s="106"/>
      <c r="F91" s="11"/>
      <c r="G91" s="11"/>
      <c r="H91" s="11"/>
      <c r="I91" s="11"/>
      <c r="J91" s="11"/>
      <c r="K91" s="11"/>
      <c r="L91" s="11"/>
      <c r="M91" s="11"/>
      <c r="N91" s="11"/>
      <c r="O91" s="11"/>
      <c r="P91" s="11"/>
    </row>
    <row r="92" spans="5:16" ht="15.75" customHeight="1" x14ac:dyDescent="0.2">
      <c r="E92" s="106"/>
      <c r="F92" s="11"/>
      <c r="G92" s="11"/>
      <c r="H92" s="11"/>
      <c r="I92" s="11"/>
      <c r="J92" s="11"/>
      <c r="K92" s="11"/>
      <c r="L92" s="11"/>
      <c r="M92" s="11"/>
      <c r="N92" s="11"/>
      <c r="O92" s="11"/>
      <c r="P92" s="11"/>
    </row>
    <row r="93" spans="5:16" ht="15.75" customHeight="1" x14ac:dyDescent="0.2">
      <c r="E93" s="106"/>
      <c r="F93" s="11"/>
      <c r="G93" s="11"/>
      <c r="H93" s="11"/>
      <c r="I93" s="11"/>
      <c r="J93" s="11"/>
      <c r="K93" s="11"/>
      <c r="L93" s="11"/>
      <c r="M93" s="11"/>
      <c r="N93" s="11"/>
      <c r="O93" s="11"/>
      <c r="P93" s="11"/>
    </row>
    <row r="94" spans="5:16" ht="15.75" customHeight="1" x14ac:dyDescent="0.2">
      <c r="E94" s="106"/>
      <c r="F94" s="11"/>
      <c r="G94" s="11"/>
      <c r="H94" s="11"/>
      <c r="I94" s="11"/>
      <c r="J94" s="11"/>
      <c r="K94" s="11"/>
      <c r="L94" s="11"/>
      <c r="M94" s="11"/>
      <c r="N94" s="11"/>
      <c r="O94" s="11"/>
      <c r="P94" s="11"/>
    </row>
    <row r="95" spans="5:16" ht="15.75" customHeight="1" x14ac:dyDescent="0.2">
      <c r="E95" s="106"/>
      <c r="F95" s="11"/>
      <c r="G95" s="11"/>
      <c r="H95" s="11"/>
      <c r="I95" s="11"/>
      <c r="J95" s="11"/>
      <c r="K95" s="11"/>
      <c r="L95" s="11"/>
      <c r="M95" s="11"/>
      <c r="N95" s="11"/>
      <c r="O95" s="11"/>
      <c r="P95" s="11"/>
    </row>
    <row r="96" spans="5:16" ht="15.75" customHeight="1" x14ac:dyDescent="0.2">
      <c r="E96" s="106"/>
      <c r="F96" s="11"/>
      <c r="G96" s="11"/>
      <c r="H96" s="11"/>
      <c r="I96" s="11"/>
      <c r="J96" s="11"/>
      <c r="K96" s="11"/>
      <c r="L96" s="11"/>
      <c r="M96" s="11"/>
      <c r="N96" s="11"/>
      <c r="O96" s="11"/>
      <c r="P96" s="11"/>
    </row>
    <row r="97" spans="5:16" ht="15.75" customHeight="1" x14ac:dyDescent="0.2">
      <c r="E97" s="106"/>
      <c r="F97" s="11"/>
      <c r="G97" s="11"/>
      <c r="H97" s="11"/>
      <c r="I97" s="11"/>
      <c r="J97" s="11"/>
      <c r="K97" s="11"/>
      <c r="L97" s="11"/>
      <c r="M97" s="11"/>
      <c r="N97" s="11"/>
      <c r="O97" s="11"/>
      <c r="P97" s="11"/>
    </row>
    <row r="98" spans="5:16" ht="15.75" customHeight="1" x14ac:dyDescent="0.2">
      <c r="E98" s="106"/>
      <c r="F98" s="11"/>
      <c r="G98" s="11"/>
      <c r="H98" s="11"/>
      <c r="I98" s="11"/>
      <c r="J98" s="11"/>
      <c r="K98" s="11"/>
      <c r="L98" s="11"/>
      <c r="M98" s="11"/>
      <c r="N98" s="11"/>
      <c r="O98" s="11"/>
      <c r="P98" s="11"/>
    </row>
    <row r="99" spans="5:16" ht="15.75" customHeight="1" x14ac:dyDescent="0.2">
      <c r="E99" s="106"/>
      <c r="F99" s="11"/>
      <c r="G99" s="11"/>
      <c r="H99" s="11"/>
      <c r="I99" s="11"/>
      <c r="J99" s="11"/>
      <c r="K99" s="11"/>
      <c r="L99" s="11"/>
      <c r="M99" s="11"/>
      <c r="N99" s="11"/>
      <c r="O99" s="11"/>
      <c r="P99" s="11"/>
    </row>
    <row r="100" spans="5:16" ht="15.75" customHeight="1" x14ac:dyDescent="0.2">
      <c r="E100" s="106"/>
      <c r="F100" s="11"/>
      <c r="G100" s="11"/>
      <c r="H100" s="11"/>
      <c r="I100" s="11"/>
      <c r="J100" s="11"/>
      <c r="K100" s="11"/>
      <c r="L100" s="11"/>
      <c r="M100" s="11"/>
      <c r="N100" s="11"/>
      <c r="O100" s="11"/>
      <c r="P100" s="11"/>
    </row>
    <row r="101" spans="5:16" ht="15.75" customHeight="1" x14ac:dyDescent="0.2">
      <c r="E101" s="106"/>
      <c r="F101" s="11"/>
      <c r="G101" s="11"/>
      <c r="H101" s="11"/>
      <c r="I101" s="11"/>
      <c r="J101" s="11"/>
      <c r="K101" s="11"/>
      <c r="L101" s="11"/>
      <c r="M101" s="11"/>
      <c r="N101" s="11"/>
      <c r="O101" s="11"/>
      <c r="P101" s="11"/>
    </row>
    <row r="102" spans="5:16" ht="15.75" customHeight="1" x14ac:dyDescent="0.2">
      <c r="E102" s="106"/>
      <c r="F102" s="11"/>
      <c r="G102" s="11"/>
      <c r="H102" s="11"/>
      <c r="I102" s="11"/>
      <c r="J102" s="11"/>
      <c r="K102" s="11"/>
      <c r="L102" s="11"/>
      <c r="M102" s="11"/>
      <c r="N102" s="11"/>
      <c r="O102" s="11"/>
      <c r="P102" s="11"/>
    </row>
    <row r="103" spans="5:16" ht="15.75" customHeight="1" x14ac:dyDescent="0.2">
      <c r="E103" s="106"/>
      <c r="F103" s="11"/>
      <c r="G103" s="11"/>
      <c r="H103" s="11"/>
      <c r="I103" s="11"/>
      <c r="J103" s="11"/>
      <c r="K103" s="11"/>
      <c r="L103" s="11"/>
      <c r="M103" s="11"/>
      <c r="N103" s="11"/>
      <c r="O103" s="11"/>
      <c r="P103" s="11"/>
    </row>
    <row r="104" spans="5:16" ht="15.75" customHeight="1" x14ac:dyDescent="0.2">
      <c r="E104" s="106"/>
      <c r="F104" s="11"/>
      <c r="G104" s="11"/>
      <c r="H104" s="11"/>
      <c r="I104" s="11"/>
      <c r="J104" s="11"/>
      <c r="K104" s="11"/>
      <c r="L104" s="11"/>
      <c r="M104" s="11"/>
      <c r="N104" s="11"/>
      <c r="O104" s="11"/>
      <c r="P104" s="11"/>
    </row>
    <row r="105" spans="5:16" ht="15.75" customHeight="1" x14ac:dyDescent="0.2">
      <c r="E105" s="106"/>
      <c r="F105" s="11"/>
      <c r="G105" s="11"/>
      <c r="H105" s="11"/>
      <c r="I105" s="11"/>
      <c r="J105" s="11"/>
      <c r="K105" s="11"/>
      <c r="L105" s="11"/>
      <c r="M105" s="11"/>
      <c r="N105" s="11"/>
      <c r="O105" s="11"/>
      <c r="P105" s="11"/>
    </row>
    <row r="106" spans="5:16" ht="15.75" customHeight="1" x14ac:dyDescent="0.2">
      <c r="E106" s="106"/>
      <c r="F106" s="11"/>
      <c r="G106" s="11"/>
      <c r="H106" s="11"/>
      <c r="I106" s="11"/>
      <c r="J106" s="11"/>
      <c r="K106" s="11"/>
      <c r="L106" s="11"/>
      <c r="M106" s="11"/>
      <c r="N106" s="11"/>
      <c r="O106" s="11"/>
      <c r="P106" s="11"/>
    </row>
  </sheetData>
  <sheetProtection password="B6E1" sheet="1" objects="1" scenarios="1" formatRows="0" selectLockedCells="1"/>
  <mergeCells count="2">
    <mergeCell ref="A3:D3"/>
    <mergeCell ref="A2:D2"/>
  </mergeCells>
  <dataValidations count="5">
    <dataValidation type="whole" operator="greaterThanOrEqual" allowBlank="1" showInputMessage="1" showErrorMessage="1" errorTitle="Conteúdo Inválido" error="Digite apenas números inteiros ou deixe em branco." sqref="C5:C10">
      <formula1>0</formula1>
    </dataValidation>
    <dataValidation type="decimal" operator="greaterThanOrEqual" allowBlank="1" showInputMessage="1" showErrorMessage="1" errorTitle="Conteúdo Inválido" error="Digite apenas números ou deixe em branco." sqref="C17 C11:C15">
      <formula1>0</formula1>
    </dataValidation>
    <dataValidation operator="greaterThanOrEqual" allowBlank="1" showInputMessage="1" showErrorMessage="1" sqref="D5:D21"/>
    <dataValidation type="list" allowBlank="1" showInputMessage="1" showErrorMessage="1" errorTitle="CONTEÚDO INVÁLIDO" error="Selecione apenas &quot;SIM&quot;, &quot;NÃO&quot; ou DEL para limpar o campo._x000a_" prompt="Selecione &quot;SIM&quot; ou &quot;NÃO&quot;" sqref="C16 C18 C19 C20">
      <formula1>$A$23:$A$25</formula1>
    </dataValidation>
    <dataValidation type="whole" operator="greaterThanOrEqual" showErrorMessage="1" errorTitle="CONTEÚDO INVÁLIDO" error="Selecione apenas &quot;SIM&quot;, &quot;NÃO&quot; ou DEL para limpar o campo._x000a_" sqref="C21">
      <formula1>0</formula1>
    </dataValidation>
  </dataValidations>
  <pageMargins left="0.511811024" right="0.511811024" top="0.78740157499999996" bottom="0.78740157499999996" header="0.31496062000000002" footer="0.31496062000000002"/>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7">
    <tabColor theme="6" tint="0.59999389629810485"/>
  </sheetPr>
  <dimension ref="A1:P182"/>
  <sheetViews>
    <sheetView showGridLines="0" topLeftCell="A5" zoomScale="70" zoomScaleNormal="70" workbookViewId="0">
      <selection activeCell="C7" sqref="C7:D7"/>
    </sheetView>
  </sheetViews>
  <sheetFormatPr defaultColWidth="14.42578125" defaultRowHeight="15.75" customHeight="1" x14ac:dyDescent="0.2"/>
  <cols>
    <col min="1" max="1" width="11" style="187" customWidth="1"/>
    <col min="2" max="2" width="66" style="47" customWidth="1"/>
    <col min="3" max="3" width="16.140625" style="47" customWidth="1"/>
    <col min="4" max="4" width="17.5703125" style="47" customWidth="1"/>
    <col min="5" max="5" width="64.7109375" style="47" customWidth="1"/>
    <col min="6" max="6" width="7.85546875" style="47" hidden="1" customWidth="1"/>
    <col min="7" max="7" width="10.28515625" style="47" hidden="1" customWidth="1"/>
    <col min="8" max="8" width="3.42578125" style="47" hidden="1" customWidth="1"/>
    <col min="9" max="9" width="30.5703125" style="47" customWidth="1"/>
    <col min="10" max="10" width="23.28515625" style="47" customWidth="1"/>
    <col min="11" max="16384" width="14.42578125" style="47"/>
  </cols>
  <sheetData>
    <row r="1" spans="1:16" ht="33" hidden="1" customHeight="1" thickBot="1" x14ac:dyDescent="0.25">
      <c r="A1" s="286" t="s">
        <v>399</v>
      </c>
      <c r="B1" s="286"/>
      <c r="C1" s="286"/>
      <c r="D1" s="286"/>
      <c r="E1" s="286"/>
      <c r="F1" s="368"/>
    </row>
    <row r="2" spans="1:16" ht="133.5" customHeight="1" x14ac:dyDescent="0.2">
      <c r="A2" s="304" t="s">
        <v>414</v>
      </c>
      <c r="B2" s="285"/>
      <c r="C2" s="285"/>
      <c r="D2" s="285"/>
      <c r="E2" s="285"/>
      <c r="F2" s="72"/>
      <c r="G2" s="72"/>
      <c r="H2" s="72"/>
      <c r="I2" s="164"/>
      <c r="J2" s="164"/>
      <c r="K2" s="164"/>
      <c r="L2" s="164"/>
      <c r="M2" s="164"/>
    </row>
    <row r="3" spans="1:16" ht="25.5" customHeight="1" x14ac:dyDescent="0.35">
      <c r="A3" s="372" t="s">
        <v>169</v>
      </c>
      <c r="B3" s="372"/>
      <c r="C3" s="372"/>
      <c r="D3" s="372"/>
      <c r="E3" s="372"/>
      <c r="F3" s="165"/>
      <c r="G3" s="165"/>
      <c r="H3" s="166"/>
      <c r="I3" s="166"/>
      <c r="J3" s="166"/>
      <c r="K3" s="166"/>
      <c r="L3" s="166"/>
      <c r="M3" s="166"/>
      <c r="N3" s="166"/>
      <c r="O3" s="166"/>
      <c r="P3" s="166"/>
    </row>
    <row r="4" spans="1:16" s="171" customFormat="1" ht="25.5" customHeight="1" x14ac:dyDescent="0.2">
      <c r="A4" s="167" t="s">
        <v>65</v>
      </c>
      <c r="B4" s="167" t="s">
        <v>90</v>
      </c>
      <c r="C4" s="373" t="s">
        <v>0</v>
      </c>
      <c r="D4" s="373"/>
      <c r="E4" s="167" t="s">
        <v>401</v>
      </c>
      <c r="F4" s="168"/>
      <c r="G4" s="168"/>
      <c r="H4" s="169"/>
      <c r="I4" s="170"/>
      <c r="J4" s="169"/>
      <c r="K4" s="169"/>
      <c r="L4" s="369"/>
      <c r="M4" s="169"/>
      <c r="N4" s="169"/>
      <c r="O4" s="169"/>
      <c r="P4" s="169"/>
    </row>
    <row r="5" spans="1:16" s="171" customFormat="1" ht="25.5" customHeight="1" x14ac:dyDescent="0.2">
      <c r="A5" s="371" t="s">
        <v>137</v>
      </c>
      <c r="B5" s="371"/>
      <c r="C5" s="371"/>
      <c r="D5" s="371"/>
      <c r="E5" s="172"/>
      <c r="F5" s="173" t="s">
        <v>176</v>
      </c>
      <c r="G5" s="174" t="s">
        <v>177</v>
      </c>
      <c r="H5" s="170"/>
      <c r="I5" s="170"/>
      <c r="J5" s="369"/>
      <c r="K5" s="369"/>
      <c r="L5" s="369"/>
      <c r="M5" s="169"/>
      <c r="N5" s="169"/>
      <c r="O5" s="169"/>
      <c r="P5" s="169"/>
    </row>
    <row r="6" spans="1:16" s="171" customFormat="1" ht="25.5" customHeight="1" x14ac:dyDescent="0.2">
      <c r="A6" s="175">
        <v>142</v>
      </c>
      <c r="B6" s="176" t="s">
        <v>449</v>
      </c>
      <c r="C6" s="374">
        <v>754.17</v>
      </c>
      <c r="D6" s="374"/>
      <c r="E6" s="37" t="s">
        <v>482</v>
      </c>
      <c r="F6" s="177">
        <f>COUNTIF(D6,"&gt;0")</f>
        <v>0</v>
      </c>
      <c r="G6" s="178">
        <v>1</v>
      </c>
      <c r="H6" s="170" t="s">
        <v>180</v>
      </c>
      <c r="I6" s="170"/>
      <c r="J6" s="369"/>
      <c r="K6" s="369"/>
      <c r="L6" s="370"/>
      <c r="M6" s="169"/>
      <c r="N6" s="169"/>
      <c r="O6" s="169"/>
      <c r="P6" s="169"/>
    </row>
    <row r="7" spans="1:16" s="171" customFormat="1" ht="25.5" customHeight="1" x14ac:dyDescent="0.2">
      <c r="A7" s="175">
        <v>143</v>
      </c>
      <c r="B7" s="188" t="s">
        <v>450</v>
      </c>
      <c r="C7" s="374">
        <v>17.48</v>
      </c>
      <c r="D7" s="374"/>
      <c r="E7" s="276" t="s">
        <v>482</v>
      </c>
      <c r="F7" s="177">
        <f>COUNTIF(D7,"&gt;0")</f>
        <v>0</v>
      </c>
      <c r="G7" s="178">
        <v>1</v>
      </c>
      <c r="H7" s="170" t="s">
        <v>180</v>
      </c>
      <c r="I7" s="170"/>
      <c r="J7" s="370"/>
      <c r="K7" s="370"/>
      <c r="L7" s="169"/>
      <c r="M7" s="169"/>
      <c r="N7" s="169"/>
      <c r="O7" s="169"/>
      <c r="P7" s="169"/>
    </row>
    <row r="8" spans="1:16" s="171" customFormat="1" ht="25.5" customHeight="1" x14ac:dyDescent="0.2">
      <c r="A8" s="175">
        <v>144</v>
      </c>
      <c r="B8" s="176" t="s">
        <v>451</v>
      </c>
      <c r="C8" s="374">
        <v>736.69</v>
      </c>
      <c r="D8" s="374"/>
      <c r="E8" s="276" t="s">
        <v>482</v>
      </c>
      <c r="F8" s="177">
        <f>COUNTIF(D8,"&gt;=0")</f>
        <v>0</v>
      </c>
      <c r="G8" s="178">
        <v>1</v>
      </c>
      <c r="H8" s="65" t="s">
        <v>248</v>
      </c>
      <c r="I8" s="170"/>
      <c r="J8" s="169"/>
      <c r="K8" s="169"/>
      <c r="L8" s="170"/>
      <c r="M8" s="169"/>
      <c r="N8" s="169"/>
      <c r="O8" s="169"/>
      <c r="P8" s="169"/>
    </row>
    <row r="9" spans="1:16" s="171" customFormat="1" ht="25.5" customHeight="1" x14ac:dyDescent="0.2">
      <c r="A9" s="175">
        <v>145</v>
      </c>
      <c r="B9" s="176" t="s">
        <v>452</v>
      </c>
      <c r="C9" s="374">
        <v>131.80000000000001</v>
      </c>
      <c r="D9" s="374"/>
      <c r="E9" s="276" t="s">
        <v>482</v>
      </c>
      <c r="F9" s="177">
        <f>COUNTIF(D9,"&gt;=0")</f>
        <v>0</v>
      </c>
      <c r="G9" s="178">
        <v>1</v>
      </c>
      <c r="H9" s="65" t="s">
        <v>248</v>
      </c>
      <c r="I9" s="170"/>
      <c r="J9" s="170"/>
      <c r="K9" s="170"/>
      <c r="L9" s="170"/>
      <c r="M9" s="169"/>
      <c r="N9" s="169"/>
      <c r="O9" s="169"/>
      <c r="P9" s="169"/>
    </row>
    <row r="10" spans="1:16" s="171" customFormat="1" ht="25.5" customHeight="1" x14ac:dyDescent="0.2">
      <c r="A10" s="175">
        <v>146</v>
      </c>
      <c r="B10" s="176" t="s">
        <v>453</v>
      </c>
      <c r="C10" s="374">
        <v>275.64999999999998</v>
      </c>
      <c r="D10" s="374"/>
      <c r="E10" s="276" t="s">
        <v>482</v>
      </c>
      <c r="F10" s="177">
        <f>COUNTIF(D10,"&gt;=0")</f>
        <v>0</v>
      </c>
      <c r="G10" s="178">
        <v>1</v>
      </c>
      <c r="H10" s="65" t="s">
        <v>248</v>
      </c>
      <c r="I10" s="170"/>
      <c r="J10" s="170"/>
      <c r="K10" s="170"/>
      <c r="L10" s="170"/>
      <c r="M10" s="169"/>
      <c r="N10" s="169"/>
      <c r="O10" s="169"/>
      <c r="P10" s="169"/>
    </row>
    <row r="11" spans="1:16" s="171" customFormat="1" ht="25.5" customHeight="1" x14ac:dyDescent="0.2">
      <c r="A11" s="175">
        <v>147</v>
      </c>
      <c r="B11" s="176" t="s">
        <v>454</v>
      </c>
      <c r="C11" s="374">
        <v>23.895</v>
      </c>
      <c r="D11" s="374"/>
      <c r="E11" s="276" t="s">
        <v>482</v>
      </c>
      <c r="F11" s="177">
        <f>COUNTIF(D11,"&gt;=0")</f>
        <v>0</v>
      </c>
      <c r="G11" s="178">
        <v>1</v>
      </c>
      <c r="H11" s="65" t="s">
        <v>248</v>
      </c>
      <c r="I11" s="170"/>
      <c r="J11" s="170"/>
      <c r="K11" s="170"/>
      <c r="L11" s="170"/>
      <c r="M11" s="169"/>
      <c r="N11" s="169"/>
      <c r="O11" s="169"/>
      <c r="P11" s="169"/>
    </row>
    <row r="12" spans="1:16" s="171" customFormat="1" ht="25.5" customHeight="1" x14ac:dyDescent="0.2">
      <c r="A12" s="175">
        <v>148</v>
      </c>
      <c r="B12" s="176" t="s">
        <v>455</v>
      </c>
      <c r="C12" s="374">
        <v>122.82</v>
      </c>
      <c r="D12" s="374"/>
      <c r="E12" s="276" t="s">
        <v>482</v>
      </c>
      <c r="F12" s="177">
        <f>COUNTIF(D12,"&gt;0")</f>
        <v>0</v>
      </c>
      <c r="G12" s="178">
        <v>1</v>
      </c>
      <c r="H12" s="170" t="s">
        <v>180</v>
      </c>
      <c r="I12" s="170"/>
      <c r="J12" s="170"/>
      <c r="K12" s="170"/>
      <c r="L12" s="170"/>
      <c r="M12" s="169"/>
      <c r="N12" s="169"/>
      <c r="O12" s="169"/>
      <c r="P12" s="169"/>
    </row>
    <row r="13" spans="1:16" s="171" customFormat="1" ht="25.5" customHeight="1" x14ac:dyDescent="0.2">
      <c r="A13" s="371" t="s">
        <v>26</v>
      </c>
      <c r="B13" s="371"/>
      <c r="C13" s="371"/>
      <c r="D13" s="371"/>
      <c r="E13" s="172"/>
      <c r="F13" s="179"/>
      <c r="G13" s="180"/>
      <c r="H13" s="170"/>
      <c r="I13" s="170"/>
      <c r="J13" s="170"/>
      <c r="K13" s="170"/>
      <c r="L13" s="170"/>
      <c r="M13" s="169"/>
      <c r="N13" s="169"/>
      <c r="O13" s="169"/>
      <c r="P13" s="169"/>
    </row>
    <row r="14" spans="1:16" s="171" customFormat="1" ht="25.5" customHeight="1" x14ac:dyDescent="0.2">
      <c r="A14" s="175">
        <v>149</v>
      </c>
      <c r="B14" s="176" t="s">
        <v>27</v>
      </c>
      <c r="C14" s="377">
        <v>0</v>
      </c>
      <c r="D14" s="377"/>
      <c r="E14" s="37"/>
      <c r="F14" s="177">
        <f>COUNTIF(D14,"&gt;=0")</f>
        <v>0</v>
      </c>
      <c r="G14" s="178">
        <v>1</v>
      </c>
      <c r="H14" s="65" t="s">
        <v>248</v>
      </c>
      <c r="I14" s="170"/>
      <c r="J14" s="170"/>
      <c r="K14" s="170"/>
      <c r="L14" s="170"/>
      <c r="M14" s="169"/>
      <c r="N14" s="169"/>
      <c r="O14" s="169"/>
      <c r="P14" s="169"/>
    </row>
    <row r="15" spans="1:16" s="171" customFormat="1" ht="25.5" customHeight="1" x14ac:dyDescent="0.2">
      <c r="A15" s="175">
        <v>150</v>
      </c>
      <c r="B15" s="176" t="s">
        <v>73</v>
      </c>
      <c r="C15" s="377">
        <v>0</v>
      </c>
      <c r="D15" s="377"/>
      <c r="E15" s="37"/>
      <c r="F15" s="177">
        <f>COUNTIF(D15,"&gt;=0")</f>
        <v>0</v>
      </c>
      <c r="G15" s="178">
        <v>1</v>
      </c>
      <c r="H15" s="65" t="s">
        <v>248</v>
      </c>
      <c r="I15" s="170"/>
      <c r="J15" s="170"/>
      <c r="K15" s="170"/>
      <c r="L15" s="169"/>
      <c r="M15" s="169"/>
      <c r="N15" s="169"/>
      <c r="O15" s="169"/>
      <c r="P15" s="169"/>
    </row>
    <row r="16" spans="1:16" s="171" customFormat="1" ht="25.5" customHeight="1" x14ac:dyDescent="0.2">
      <c r="A16" s="378" t="s">
        <v>138</v>
      </c>
      <c r="B16" s="379"/>
      <c r="C16" s="379"/>
      <c r="D16" s="172" t="s">
        <v>402</v>
      </c>
      <c r="E16" s="172"/>
      <c r="F16" s="181"/>
      <c r="G16" s="182"/>
      <c r="H16" s="169"/>
      <c r="I16" s="169"/>
      <c r="J16" s="169"/>
      <c r="K16" s="169"/>
      <c r="L16" s="169"/>
      <c r="M16" s="169"/>
      <c r="N16" s="169"/>
      <c r="O16" s="169"/>
      <c r="P16" s="169"/>
    </row>
    <row r="17" spans="1:16" s="171" customFormat="1" ht="56.25" customHeight="1" x14ac:dyDescent="0.2">
      <c r="A17" s="175">
        <v>151</v>
      </c>
      <c r="B17" s="176" t="s">
        <v>250</v>
      </c>
      <c r="C17" s="110" t="s">
        <v>228</v>
      </c>
      <c r="D17" s="189" t="s">
        <v>481</v>
      </c>
      <c r="E17" s="134"/>
      <c r="F17" s="177">
        <f>IF(OR(C17="Selecione SIM OU NÃO",C17=""),0,1)</f>
        <v>1</v>
      </c>
      <c r="G17" s="183">
        <v>1</v>
      </c>
      <c r="H17" s="65"/>
      <c r="I17" s="169"/>
      <c r="J17" s="169"/>
      <c r="K17" s="169"/>
      <c r="L17" s="169"/>
      <c r="M17" s="169"/>
      <c r="N17" s="169"/>
      <c r="O17" s="169"/>
      <c r="P17" s="169"/>
    </row>
    <row r="18" spans="1:16" s="171" customFormat="1" ht="25.5" customHeight="1" x14ac:dyDescent="0.2">
      <c r="A18" s="371" t="s">
        <v>139</v>
      </c>
      <c r="B18" s="371"/>
      <c r="C18" s="371"/>
      <c r="D18" s="371"/>
      <c r="E18" s="172"/>
      <c r="F18" s="181"/>
      <c r="G18" s="182"/>
      <c r="H18" s="169"/>
      <c r="I18" s="169"/>
      <c r="J18" s="169"/>
      <c r="K18" s="169"/>
      <c r="L18" s="169"/>
      <c r="M18" s="169"/>
      <c r="N18" s="169"/>
      <c r="O18" s="169"/>
      <c r="P18" s="169"/>
    </row>
    <row r="19" spans="1:16" s="171" customFormat="1" ht="37.5" customHeight="1" x14ac:dyDescent="0.2">
      <c r="A19" s="175">
        <v>152</v>
      </c>
      <c r="B19" s="176" t="s">
        <v>218</v>
      </c>
      <c r="C19" s="375" t="s">
        <v>228</v>
      </c>
      <c r="D19" s="376"/>
      <c r="E19" s="37"/>
      <c r="F19" s="177">
        <f>IF(OR(C19="Selecione SIM OU NÃO",C19=""),0,1)</f>
        <v>1</v>
      </c>
      <c r="G19" s="183">
        <v>1</v>
      </c>
      <c r="H19" s="170"/>
      <c r="I19" s="169"/>
      <c r="J19" s="169"/>
      <c r="K19" s="169"/>
      <c r="L19" s="169"/>
      <c r="M19" s="169"/>
      <c r="N19" s="169"/>
      <c r="O19" s="169"/>
      <c r="P19" s="169"/>
    </row>
    <row r="20" spans="1:16" s="171" customFormat="1" ht="36" customHeight="1" x14ac:dyDescent="0.2">
      <c r="A20" s="175">
        <v>153</v>
      </c>
      <c r="B20" s="176" t="s">
        <v>219</v>
      </c>
      <c r="C20" s="375" t="s">
        <v>228</v>
      </c>
      <c r="D20" s="376"/>
      <c r="E20" s="37"/>
      <c r="F20" s="177">
        <f>IF(OR(C20="Selecione SIM OU NÃO",C20=""),0,1)</f>
        <v>1</v>
      </c>
      <c r="G20" s="183">
        <v>1</v>
      </c>
      <c r="H20" s="170"/>
      <c r="I20" s="169"/>
      <c r="J20" s="169"/>
      <c r="K20" s="169"/>
      <c r="L20" s="169"/>
      <c r="M20" s="169"/>
      <c r="N20" s="169"/>
      <c r="O20" s="169"/>
      <c r="P20" s="169"/>
    </row>
    <row r="21" spans="1:16" ht="25.5" customHeight="1" x14ac:dyDescent="0.25">
      <c r="A21" s="184"/>
      <c r="B21" s="166"/>
      <c r="C21" s="166"/>
      <c r="D21" s="166"/>
      <c r="E21" s="166"/>
      <c r="F21" s="185">
        <f>SUM(F6:F20)</f>
        <v>3</v>
      </c>
      <c r="G21" s="186">
        <f>SUM(G6:G20)</f>
        <v>12</v>
      </c>
      <c r="H21" s="166"/>
      <c r="I21" s="166"/>
      <c r="J21" s="166"/>
      <c r="K21" s="166"/>
      <c r="L21" s="166"/>
      <c r="M21" s="166"/>
      <c r="N21" s="166"/>
      <c r="O21" s="166"/>
      <c r="P21" s="166"/>
    </row>
    <row r="22" spans="1:16" ht="12.75" x14ac:dyDescent="0.2">
      <c r="A22" s="184"/>
      <c r="B22" s="166"/>
      <c r="C22" s="166"/>
      <c r="D22" s="166"/>
      <c r="E22" s="166"/>
      <c r="F22" s="166"/>
      <c r="G22" s="166"/>
      <c r="H22" s="166"/>
      <c r="I22" s="166"/>
      <c r="J22" s="166"/>
      <c r="K22" s="166"/>
      <c r="L22" s="166"/>
      <c r="M22" s="166"/>
      <c r="N22" s="166"/>
      <c r="O22" s="166"/>
      <c r="P22" s="166"/>
    </row>
    <row r="23" spans="1:16" ht="12.75" x14ac:dyDescent="0.2">
      <c r="A23" s="184"/>
      <c r="B23" s="166"/>
      <c r="C23" s="166"/>
      <c r="D23" s="166"/>
      <c r="E23" s="166"/>
      <c r="F23" s="166"/>
      <c r="G23" s="166"/>
      <c r="H23" s="166"/>
      <c r="I23" s="166"/>
      <c r="J23" s="166"/>
      <c r="K23" s="166"/>
      <c r="L23" s="166"/>
      <c r="M23" s="166"/>
      <c r="N23" s="166"/>
      <c r="O23" s="166"/>
      <c r="P23" s="166"/>
    </row>
    <row r="24" spans="1:16" ht="47.25" hidden="1" x14ac:dyDescent="0.2">
      <c r="A24" s="45" t="s">
        <v>469</v>
      </c>
      <c r="B24" s="166"/>
      <c r="C24" s="166"/>
      <c r="D24" s="166"/>
      <c r="E24" s="166"/>
      <c r="F24" s="166"/>
      <c r="G24" s="166"/>
      <c r="H24" s="166"/>
      <c r="I24" s="166"/>
      <c r="J24" s="166"/>
      <c r="K24" s="166"/>
      <c r="L24" s="166"/>
      <c r="M24" s="166"/>
      <c r="N24" s="166"/>
      <c r="O24" s="166"/>
      <c r="P24" s="166"/>
    </row>
    <row r="25" spans="1:16" hidden="1" x14ac:dyDescent="0.2">
      <c r="A25" s="45" t="s">
        <v>228</v>
      </c>
      <c r="B25" s="166"/>
      <c r="C25" s="166"/>
      <c r="D25" s="166"/>
      <c r="E25" s="166"/>
      <c r="F25" s="166"/>
      <c r="G25" s="166"/>
      <c r="H25" s="166"/>
      <c r="I25" s="166"/>
      <c r="J25" s="166"/>
      <c r="K25" s="166"/>
      <c r="L25" s="166"/>
      <c r="M25" s="166"/>
      <c r="N25" s="166"/>
      <c r="O25" s="166"/>
      <c r="P25" s="166"/>
    </row>
    <row r="26" spans="1:16" hidden="1" x14ac:dyDescent="0.2">
      <c r="A26" s="45" t="s">
        <v>229</v>
      </c>
      <c r="B26" s="166"/>
      <c r="C26" s="166"/>
      <c r="D26" s="166"/>
      <c r="E26" s="166"/>
      <c r="F26" s="166"/>
      <c r="G26" s="166"/>
      <c r="H26" s="166"/>
      <c r="I26" s="166"/>
      <c r="J26" s="166"/>
      <c r="K26" s="166"/>
      <c r="L26" s="166"/>
      <c r="M26" s="166"/>
      <c r="N26" s="166"/>
      <c r="O26" s="166"/>
      <c r="P26" s="166"/>
    </row>
    <row r="27" spans="1:16" ht="12.75" x14ac:dyDescent="0.2">
      <c r="A27" s="184"/>
      <c r="B27" s="166"/>
      <c r="C27" s="166"/>
      <c r="D27" s="166"/>
      <c r="E27" s="166"/>
      <c r="F27" s="166"/>
      <c r="G27" s="166"/>
      <c r="H27" s="166"/>
      <c r="I27" s="166"/>
      <c r="J27" s="166"/>
      <c r="K27" s="166"/>
      <c r="L27" s="166"/>
      <c r="M27" s="166"/>
      <c r="N27" s="166"/>
      <c r="O27" s="166"/>
      <c r="P27" s="166"/>
    </row>
    <row r="28" spans="1:16" ht="12.75" x14ac:dyDescent="0.2">
      <c r="A28" s="184"/>
      <c r="B28" s="166"/>
      <c r="C28" s="166"/>
      <c r="D28" s="166"/>
      <c r="E28" s="166"/>
      <c r="F28" s="166"/>
      <c r="G28" s="166"/>
      <c r="H28" s="166"/>
      <c r="I28" s="166"/>
      <c r="J28" s="166"/>
      <c r="K28" s="166"/>
      <c r="L28" s="166"/>
      <c r="M28" s="166"/>
      <c r="N28" s="166"/>
      <c r="O28" s="166"/>
      <c r="P28" s="166"/>
    </row>
    <row r="29" spans="1:16" ht="12.75" x14ac:dyDescent="0.2">
      <c r="A29" s="184"/>
      <c r="B29" s="166"/>
      <c r="C29" s="166"/>
      <c r="D29" s="166"/>
      <c r="E29" s="166"/>
      <c r="F29" s="166"/>
      <c r="G29" s="166"/>
      <c r="H29" s="166"/>
      <c r="I29" s="166"/>
      <c r="J29" s="166"/>
      <c r="K29" s="166"/>
      <c r="L29" s="166"/>
      <c r="M29" s="166"/>
      <c r="N29" s="166"/>
      <c r="O29" s="166"/>
      <c r="P29" s="166"/>
    </row>
    <row r="30" spans="1:16" ht="12.75" x14ac:dyDescent="0.2">
      <c r="A30" s="184"/>
      <c r="B30" s="166"/>
      <c r="C30" s="166"/>
      <c r="D30" s="166"/>
      <c r="E30" s="166"/>
      <c r="F30" s="166"/>
      <c r="G30" s="166"/>
      <c r="H30" s="166"/>
      <c r="I30" s="166"/>
      <c r="J30" s="166"/>
      <c r="K30" s="166"/>
      <c r="L30" s="166"/>
      <c r="M30" s="166"/>
      <c r="N30" s="166"/>
      <c r="O30" s="166"/>
      <c r="P30" s="166"/>
    </row>
    <row r="31" spans="1:16" ht="15.75" customHeight="1" x14ac:dyDescent="0.2">
      <c r="A31" s="184"/>
      <c r="B31" s="166"/>
      <c r="C31" s="166"/>
      <c r="D31" s="166"/>
      <c r="E31" s="166"/>
      <c r="F31" s="166"/>
      <c r="G31" s="166"/>
      <c r="H31" s="166"/>
      <c r="I31" s="166"/>
      <c r="J31" s="166"/>
      <c r="K31" s="166"/>
      <c r="L31" s="166"/>
      <c r="M31" s="166"/>
      <c r="N31" s="166"/>
      <c r="O31" s="166"/>
      <c r="P31" s="166"/>
    </row>
    <row r="32" spans="1:16" ht="15.75" customHeight="1" x14ac:dyDescent="0.2">
      <c r="A32" s="184"/>
      <c r="B32" s="166"/>
      <c r="C32" s="166"/>
      <c r="D32" s="166"/>
      <c r="E32" s="166"/>
      <c r="F32" s="166"/>
      <c r="G32" s="166"/>
      <c r="H32" s="166"/>
      <c r="I32" s="166"/>
      <c r="J32" s="166"/>
      <c r="K32" s="166"/>
      <c r="L32" s="166"/>
      <c r="M32" s="166"/>
      <c r="N32" s="166"/>
      <c r="O32" s="166"/>
      <c r="P32" s="166"/>
    </row>
    <row r="33" spans="1:16" ht="15.75" customHeight="1" x14ac:dyDescent="0.2">
      <c r="A33" s="184"/>
      <c r="B33" s="166"/>
      <c r="C33" s="166"/>
      <c r="D33" s="166"/>
      <c r="E33" s="166"/>
      <c r="F33" s="166"/>
      <c r="G33" s="166"/>
      <c r="H33" s="166"/>
      <c r="I33" s="166"/>
      <c r="J33" s="166"/>
      <c r="K33" s="166"/>
      <c r="L33" s="166"/>
      <c r="M33" s="166"/>
      <c r="N33" s="166"/>
      <c r="O33" s="166"/>
      <c r="P33" s="166"/>
    </row>
    <row r="34" spans="1:16" ht="15.75" customHeight="1" x14ac:dyDescent="0.2">
      <c r="A34" s="184"/>
      <c r="B34" s="166"/>
      <c r="C34" s="166"/>
      <c r="D34" s="166"/>
      <c r="E34" s="166"/>
      <c r="F34" s="166"/>
      <c r="G34" s="166"/>
      <c r="H34" s="166"/>
      <c r="I34" s="166"/>
      <c r="J34" s="166"/>
      <c r="K34" s="166"/>
      <c r="L34" s="166"/>
      <c r="M34" s="166"/>
      <c r="N34" s="166"/>
      <c r="O34" s="166"/>
      <c r="P34" s="166"/>
    </row>
    <row r="35" spans="1:16" ht="15.75" customHeight="1" x14ac:dyDescent="0.2">
      <c r="A35" s="184"/>
      <c r="B35" s="166"/>
      <c r="C35" s="166"/>
      <c r="D35" s="166"/>
      <c r="E35" s="166"/>
      <c r="F35" s="166"/>
      <c r="G35" s="166"/>
      <c r="H35" s="166"/>
      <c r="I35" s="166"/>
      <c r="J35" s="166"/>
      <c r="K35" s="166"/>
      <c r="L35" s="166"/>
      <c r="M35" s="166"/>
      <c r="N35" s="166"/>
      <c r="O35" s="166"/>
      <c r="P35" s="166"/>
    </row>
    <row r="36" spans="1:16" ht="15.75" customHeight="1" x14ac:dyDescent="0.2">
      <c r="A36" s="184"/>
      <c r="B36" s="166"/>
      <c r="C36" s="166"/>
      <c r="D36" s="166"/>
      <c r="E36" s="166"/>
      <c r="F36" s="166"/>
      <c r="G36" s="166"/>
      <c r="H36" s="166"/>
      <c r="I36" s="166"/>
      <c r="J36" s="166"/>
      <c r="K36" s="166"/>
      <c r="L36" s="166"/>
      <c r="M36" s="166"/>
      <c r="N36" s="166"/>
      <c r="O36" s="166"/>
      <c r="P36" s="166"/>
    </row>
    <row r="37" spans="1:16" ht="15.75" customHeight="1" x14ac:dyDescent="0.2">
      <c r="A37" s="184"/>
      <c r="B37" s="166"/>
      <c r="C37" s="166"/>
      <c r="D37" s="166"/>
      <c r="E37" s="166"/>
      <c r="F37" s="166"/>
      <c r="G37" s="166"/>
      <c r="H37" s="166"/>
      <c r="I37" s="166"/>
      <c r="J37" s="166"/>
      <c r="K37" s="166"/>
      <c r="L37" s="166"/>
      <c r="M37" s="166"/>
      <c r="N37" s="166"/>
      <c r="O37" s="166"/>
      <c r="P37" s="166"/>
    </row>
    <row r="38" spans="1:16" ht="15.75" customHeight="1" x14ac:dyDescent="0.2">
      <c r="A38" s="184"/>
      <c r="B38" s="166"/>
      <c r="C38" s="166"/>
      <c r="D38" s="166"/>
      <c r="E38" s="166"/>
      <c r="F38" s="166"/>
      <c r="G38" s="166"/>
      <c r="H38" s="166"/>
      <c r="I38" s="166"/>
      <c r="J38" s="166"/>
      <c r="K38" s="166"/>
      <c r="L38" s="166"/>
      <c r="M38" s="166"/>
      <c r="N38" s="166"/>
      <c r="O38" s="166"/>
      <c r="P38" s="166"/>
    </row>
    <row r="39" spans="1:16" ht="15.75" customHeight="1" x14ac:dyDescent="0.2">
      <c r="A39" s="184"/>
      <c r="B39" s="166"/>
      <c r="C39" s="166"/>
      <c r="D39" s="166"/>
      <c r="E39" s="166"/>
      <c r="F39" s="166"/>
      <c r="G39" s="166"/>
      <c r="H39" s="166"/>
      <c r="I39" s="166"/>
      <c r="J39" s="166"/>
      <c r="K39" s="166"/>
      <c r="L39" s="166"/>
      <c r="M39" s="166"/>
      <c r="N39" s="166"/>
      <c r="O39" s="166"/>
      <c r="P39" s="166"/>
    </row>
    <row r="40" spans="1:16" ht="15.75" customHeight="1" x14ac:dyDescent="0.2">
      <c r="A40" s="184"/>
      <c r="B40" s="166"/>
      <c r="C40" s="166"/>
      <c r="D40" s="166"/>
      <c r="E40" s="166"/>
      <c r="F40" s="166"/>
      <c r="G40" s="166"/>
      <c r="H40" s="166"/>
      <c r="I40" s="166"/>
      <c r="J40" s="166"/>
      <c r="K40" s="166"/>
      <c r="L40" s="166"/>
      <c r="M40" s="166"/>
      <c r="N40" s="166"/>
      <c r="O40" s="166"/>
      <c r="P40" s="166"/>
    </row>
    <row r="41" spans="1:16" ht="15.75" customHeight="1" x14ac:dyDescent="0.2">
      <c r="A41" s="184"/>
      <c r="B41" s="166"/>
      <c r="C41" s="166"/>
      <c r="D41" s="166"/>
      <c r="E41" s="166"/>
      <c r="F41" s="166"/>
      <c r="G41" s="166"/>
      <c r="H41" s="166"/>
      <c r="I41" s="166"/>
      <c r="J41" s="166"/>
      <c r="K41" s="166"/>
      <c r="L41" s="166"/>
      <c r="M41" s="166"/>
      <c r="N41" s="166"/>
      <c r="O41" s="166"/>
      <c r="P41" s="166"/>
    </row>
    <row r="42" spans="1:16" ht="15.75" customHeight="1" x14ac:dyDescent="0.2">
      <c r="A42" s="184"/>
      <c r="B42" s="166"/>
      <c r="C42" s="166"/>
      <c r="D42" s="166"/>
      <c r="E42" s="166"/>
      <c r="F42" s="166"/>
      <c r="G42" s="166"/>
      <c r="H42" s="166"/>
      <c r="I42" s="166"/>
      <c r="J42" s="166"/>
      <c r="K42" s="166"/>
      <c r="L42" s="166"/>
      <c r="M42" s="166"/>
      <c r="N42" s="166"/>
      <c r="O42" s="166"/>
      <c r="P42" s="166"/>
    </row>
    <row r="43" spans="1:16" ht="15.75" customHeight="1" x14ac:dyDescent="0.2">
      <c r="A43" s="184"/>
      <c r="B43" s="166"/>
      <c r="C43" s="166"/>
      <c r="D43" s="166"/>
      <c r="E43" s="166"/>
      <c r="F43" s="166"/>
      <c r="G43" s="166"/>
      <c r="H43" s="166"/>
      <c r="I43" s="166"/>
      <c r="J43" s="166"/>
      <c r="K43" s="166"/>
      <c r="L43" s="166"/>
      <c r="M43" s="166"/>
      <c r="N43" s="166"/>
      <c r="O43" s="166"/>
      <c r="P43" s="166"/>
    </row>
    <row r="44" spans="1:16" ht="15.75" customHeight="1" x14ac:dyDescent="0.2">
      <c r="A44" s="184"/>
      <c r="B44" s="166"/>
      <c r="C44" s="166"/>
      <c r="D44" s="166"/>
      <c r="E44" s="166"/>
      <c r="F44" s="166"/>
      <c r="G44" s="166"/>
      <c r="H44" s="166"/>
      <c r="I44" s="166"/>
      <c r="J44" s="166"/>
      <c r="K44" s="166"/>
      <c r="L44" s="166"/>
      <c r="M44" s="166"/>
      <c r="N44" s="166"/>
      <c r="O44" s="166"/>
      <c r="P44" s="166"/>
    </row>
    <row r="45" spans="1:16" ht="15.75" customHeight="1" x14ac:dyDescent="0.2">
      <c r="A45" s="184"/>
      <c r="B45" s="166"/>
      <c r="C45" s="166"/>
      <c r="D45" s="166"/>
      <c r="E45" s="166"/>
      <c r="F45" s="166"/>
      <c r="G45" s="166"/>
      <c r="H45" s="166"/>
      <c r="I45" s="166"/>
      <c r="J45" s="166"/>
      <c r="K45" s="166"/>
      <c r="L45" s="166"/>
      <c r="M45" s="166"/>
      <c r="N45" s="166"/>
      <c r="O45" s="166"/>
      <c r="P45" s="166"/>
    </row>
    <row r="46" spans="1:16" ht="15.75" customHeight="1" x14ac:dyDescent="0.2">
      <c r="A46" s="184"/>
      <c r="B46" s="166"/>
      <c r="C46" s="166"/>
      <c r="D46" s="166"/>
      <c r="E46" s="166"/>
      <c r="F46" s="166"/>
      <c r="G46" s="166"/>
      <c r="H46" s="166"/>
      <c r="I46" s="166"/>
      <c r="J46" s="166"/>
      <c r="K46" s="166"/>
      <c r="L46" s="166"/>
      <c r="M46" s="166"/>
      <c r="N46" s="166"/>
      <c r="O46" s="166"/>
      <c r="P46" s="166"/>
    </row>
    <row r="47" spans="1:16" ht="15.75" customHeight="1" x14ac:dyDescent="0.2">
      <c r="A47" s="184"/>
      <c r="B47" s="166"/>
      <c r="C47" s="166"/>
      <c r="D47" s="166"/>
      <c r="E47" s="166"/>
      <c r="F47" s="166"/>
      <c r="G47" s="166"/>
      <c r="H47" s="166"/>
      <c r="I47" s="166"/>
      <c r="J47" s="166"/>
      <c r="K47" s="166"/>
      <c r="L47" s="166"/>
      <c r="M47" s="166"/>
      <c r="N47" s="166"/>
      <c r="O47" s="166"/>
      <c r="P47" s="166"/>
    </row>
    <row r="48" spans="1:16" ht="15.75" customHeight="1" x14ac:dyDescent="0.2">
      <c r="A48" s="184"/>
      <c r="B48" s="166"/>
      <c r="C48" s="166"/>
      <c r="D48" s="166"/>
      <c r="E48" s="166"/>
      <c r="F48" s="166"/>
      <c r="G48" s="166"/>
      <c r="H48" s="166"/>
      <c r="I48" s="166"/>
      <c r="J48" s="166"/>
      <c r="K48" s="166"/>
      <c r="L48" s="166"/>
      <c r="M48" s="166"/>
      <c r="N48" s="166"/>
      <c r="O48" s="166"/>
      <c r="P48" s="166"/>
    </row>
    <row r="49" spans="1:16" ht="15.75" customHeight="1" x14ac:dyDescent="0.2">
      <c r="A49" s="184"/>
      <c r="B49" s="166"/>
      <c r="C49" s="166"/>
      <c r="D49" s="166"/>
      <c r="E49" s="166"/>
      <c r="F49" s="166"/>
      <c r="G49" s="166"/>
      <c r="H49" s="166"/>
      <c r="I49" s="166"/>
      <c r="J49" s="166"/>
      <c r="K49" s="166"/>
      <c r="L49" s="166"/>
      <c r="M49" s="166"/>
      <c r="N49" s="166"/>
      <c r="O49" s="166"/>
      <c r="P49" s="166"/>
    </row>
    <row r="50" spans="1:16" ht="15.75" customHeight="1" x14ac:dyDescent="0.2">
      <c r="A50" s="184"/>
      <c r="B50" s="166"/>
      <c r="C50" s="166"/>
      <c r="D50" s="166"/>
      <c r="E50" s="166"/>
      <c r="F50" s="166"/>
      <c r="G50" s="166"/>
      <c r="H50" s="166"/>
      <c r="I50" s="166"/>
      <c r="J50" s="166"/>
      <c r="K50" s="166"/>
      <c r="L50" s="166"/>
      <c r="M50" s="166"/>
      <c r="N50" s="166"/>
      <c r="O50" s="166"/>
      <c r="P50" s="166"/>
    </row>
    <row r="51" spans="1:16" ht="15.75" customHeight="1" x14ac:dyDescent="0.2">
      <c r="A51" s="184"/>
      <c r="B51" s="166"/>
      <c r="C51" s="166"/>
      <c r="D51" s="166"/>
      <c r="E51" s="166"/>
      <c r="F51" s="166"/>
      <c r="G51" s="166"/>
      <c r="H51" s="166"/>
      <c r="I51" s="166"/>
      <c r="J51" s="166"/>
      <c r="K51" s="166"/>
      <c r="L51" s="166"/>
      <c r="M51" s="166"/>
      <c r="N51" s="166"/>
      <c r="O51" s="166"/>
      <c r="P51" s="166"/>
    </row>
    <row r="52" spans="1:16" ht="15.75" customHeight="1" x14ac:dyDescent="0.2">
      <c r="A52" s="184"/>
      <c r="B52" s="166"/>
      <c r="C52" s="166"/>
      <c r="D52" s="166"/>
      <c r="E52" s="166"/>
      <c r="F52" s="166"/>
      <c r="G52" s="166"/>
      <c r="H52" s="166"/>
      <c r="I52" s="166"/>
      <c r="J52" s="166"/>
      <c r="K52" s="166"/>
      <c r="L52" s="166"/>
      <c r="M52" s="166"/>
      <c r="N52" s="166"/>
      <c r="O52" s="166"/>
      <c r="P52" s="166"/>
    </row>
    <row r="53" spans="1:16" ht="15.75" customHeight="1" x14ac:dyDescent="0.2">
      <c r="A53" s="184"/>
      <c r="B53" s="166"/>
      <c r="C53" s="166"/>
      <c r="D53" s="166"/>
      <c r="E53" s="166"/>
      <c r="F53" s="166"/>
      <c r="G53" s="166"/>
      <c r="H53" s="166"/>
      <c r="I53" s="166"/>
      <c r="J53" s="166"/>
      <c r="K53" s="166"/>
      <c r="L53" s="166"/>
      <c r="M53" s="166"/>
      <c r="N53" s="166"/>
      <c r="O53" s="166"/>
      <c r="P53" s="166"/>
    </row>
    <row r="54" spans="1:16" ht="15.75" customHeight="1" x14ac:dyDescent="0.2">
      <c r="A54" s="184"/>
      <c r="B54" s="166"/>
      <c r="C54" s="166"/>
      <c r="D54" s="166"/>
      <c r="E54" s="166"/>
      <c r="F54" s="166"/>
      <c r="G54" s="166"/>
      <c r="H54" s="166"/>
      <c r="I54" s="166"/>
      <c r="J54" s="166"/>
      <c r="K54" s="166"/>
      <c r="L54" s="166"/>
      <c r="M54" s="166"/>
      <c r="N54" s="166"/>
      <c r="O54" s="166"/>
      <c r="P54" s="166"/>
    </row>
    <row r="55" spans="1:16" ht="15.75" customHeight="1" x14ac:dyDescent="0.2">
      <c r="A55" s="184"/>
      <c r="B55" s="166"/>
      <c r="C55" s="166"/>
      <c r="D55" s="166"/>
      <c r="E55" s="166"/>
      <c r="F55" s="166"/>
      <c r="G55" s="166"/>
      <c r="H55" s="166"/>
      <c r="I55" s="166"/>
      <c r="J55" s="166"/>
      <c r="K55" s="166"/>
      <c r="L55" s="166"/>
      <c r="M55" s="166"/>
      <c r="N55" s="166"/>
      <c r="O55" s="166"/>
      <c r="P55" s="166"/>
    </row>
    <row r="56" spans="1:16" ht="15.75" customHeight="1" x14ac:dyDescent="0.2">
      <c r="A56" s="184"/>
      <c r="B56" s="166"/>
      <c r="C56" s="166"/>
      <c r="D56" s="166"/>
      <c r="E56" s="166"/>
      <c r="F56" s="166"/>
      <c r="G56" s="166"/>
      <c r="H56" s="166"/>
      <c r="I56" s="166"/>
      <c r="J56" s="166"/>
      <c r="K56" s="166"/>
      <c r="L56" s="166"/>
      <c r="M56" s="166"/>
      <c r="N56" s="166"/>
      <c r="O56" s="166"/>
      <c r="P56" s="166"/>
    </row>
    <row r="57" spans="1:16" ht="15.75" customHeight="1" x14ac:dyDescent="0.2">
      <c r="A57" s="184"/>
      <c r="B57" s="166"/>
      <c r="C57" s="166"/>
      <c r="D57" s="166"/>
      <c r="E57" s="166"/>
      <c r="F57" s="166"/>
      <c r="G57" s="166"/>
      <c r="H57" s="166"/>
      <c r="I57" s="166"/>
      <c r="J57" s="166"/>
      <c r="K57" s="166"/>
      <c r="L57" s="166"/>
      <c r="M57" s="166"/>
      <c r="N57" s="166"/>
      <c r="O57" s="166"/>
      <c r="P57" s="166"/>
    </row>
    <row r="58" spans="1:16" ht="15.75" customHeight="1" x14ac:dyDescent="0.2">
      <c r="A58" s="184"/>
      <c r="B58" s="166"/>
      <c r="C58" s="166"/>
      <c r="D58" s="166"/>
      <c r="E58" s="166"/>
      <c r="F58" s="166"/>
      <c r="G58" s="166"/>
      <c r="H58" s="166"/>
      <c r="I58" s="166"/>
      <c r="J58" s="166"/>
      <c r="K58" s="166"/>
      <c r="L58" s="166"/>
      <c r="M58" s="166"/>
      <c r="N58" s="166"/>
      <c r="O58" s="166"/>
      <c r="P58" s="166"/>
    </row>
    <row r="59" spans="1:16" ht="15.75" customHeight="1" x14ac:dyDescent="0.2">
      <c r="A59" s="184"/>
      <c r="B59" s="166"/>
      <c r="C59" s="166"/>
      <c r="D59" s="166"/>
      <c r="E59" s="166"/>
      <c r="F59" s="166"/>
      <c r="G59" s="166"/>
      <c r="H59" s="166"/>
      <c r="I59" s="166"/>
      <c r="J59" s="166"/>
      <c r="K59" s="166"/>
      <c r="L59" s="166"/>
      <c r="M59" s="166"/>
      <c r="N59" s="166"/>
      <c r="O59" s="166"/>
      <c r="P59" s="166"/>
    </row>
    <row r="60" spans="1:16" ht="15.75" customHeight="1" x14ac:dyDescent="0.2">
      <c r="A60" s="184"/>
      <c r="B60" s="166"/>
      <c r="C60" s="166"/>
      <c r="D60" s="166"/>
      <c r="E60" s="166"/>
      <c r="F60" s="166"/>
      <c r="G60" s="166"/>
      <c r="H60" s="166"/>
      <c r="I60" s="166"/>
      <c r="J60" s="166"/>
      <c r="K60" s="166"/>
      <c r="L60" s="166"/>
      <c r="M60" s="166"/>
      <c r="N60" s="166"/>
      <c r="O60" s="166"/>
      <c r="P60" s="166"/>
    </row>
    <row r="61" spans="1:16" ht="15.75" customHeight="1" x14ac:dyDescent="0.2">
      <c r="A61" s="184"/>
      <c r="B61" s="166"/>
      <c r="C61" s="166"/>
      <c r="D61" s="166"/>
      <c r="E61" s="166"/>
      <c r="F61" s="166"/>
      <c r="G61" s="166"/>
      <c r="H61" s="166"/>
      <c r="I61" s="166"/>
      <c r="J61" s="166"/>
      <c r="K61" s="166"/>
      <c r="L61" s="166"/>
      <c r="M61" s="166"/>
      <c r="N61" s="166"/>
      <c r="O61" s="166"/>
      <c r="P61" s="166"/>
    </row>
    <row r="62" spans="1:16" ht="15.75" customHeight="1" x14ac:dyDescent="0.2">
      <c r="A62" s="184"/>
      <c r="B62" s="166"/>
      <c r="C62" s="166"/>
      <c r="D62" s="166"/>
      <c r="E62" s="166"/>
      <c r="F62" s="166"/>
      <c r="G62" s="166"/>
      <c r="H62" s="166"/>
      <c r="I62" s="166"/>
      <c r="J62" s="166"/>
      <c r="K62" s="166"/>
      <c r="L62" s="166"/>
      <c r="M62" s="166"/>
      <c r="N62" s="166"/>
      <c r="O62" s="166"/>
      <c r="P62" s="166"/>
    </row>
    <row r="63" spans="1:16" ht="15.75" customHeight="1" x14ac:dyDescent="0.2">
      <c r="A63" s="184"/>
      <c r="B63" s="166"/>
      <c r="C63" s="166"/>
      <c r="D63" s="166"/>
      <c r="E63" s="166"/>
      <c r="F63" s="166"/>
      <c r="G63" s="166"/>
      <c r="H63" s="166"/>
      <c r="I63" s="166"/>
      <c r="J63" s="166"/>
      <c r="K63" s="166"/>
      <c r="L63" s="166"/>
      <c r="M63" s="166"/>
      <c r="N63" s="166"/>
      <c r="O63" s="166"/>
      <c r="P63" s="166"/>
    </row>
    <row r="64" spans="1:16" ht="15.75" customHeight="1" x14ac:dyDescent="0.2">
      <c r="A64" s="184"/>
      <c r="B64" s="166"/>
      <c r="C64" s="166"/>
      <c r="D64" s="166"/>
      <c r="E64" s="166"/>
      <c r="F64" s="166"/>
      <c r="G64" s="166"/>
      <c r="H64" s="166"/>
      <c r="I64" s="166"/>
      <c r="J64" s="166"/>
      <c r="K64" s="166"/>
      <c r="L64" s="166"/>
      <c r="M64" s="166"/>
      <c r="N64" s="166"/>
      <c r="O64" s="166"/>
      <c r="P64" s="166"/>
    </row>
    <row r="65" spans="1:16" ht="15.75" customHeight="1" x14ac:dyDescent="0.2">
      <c r="A65" s="184"/>
      <c r="B65" s="166"/>
      <c r="C65" s="166"/>
      <c r="D65" s="166"/>
      <c r="E65" s="166"/>
      <c r="F65" s="166"/>
      <c r="G65" s="166"/>
      <c r="H65" s="166"/>
      <c r="I65" s="166"/>
      <c r="J65" s="166"/>
      <c r="K65" s="166"/>
      <c r="L65" s="166"/>
      <c r="M65" s="166"/>
      <c r="N65" s="166"/>
      <c r="O65" s="166"/>
      <c r="P65" s="166"/>
    </row>
    <row r="66" spans="1:16" ht="15.75" customHeight="1" x14ac:dyDescent="0.2">
      <c r="A66" s="184"/>
      <c r="B66" s="166"/>
      <c r="C66" s="166"/>
      <c r="D66" s="166"/>
      <c r="E66" s="166"/>
      <c r="F66" s="166"/>
      <c r="G66" s="166"/>
      <c r="H66" s="166"/>
      <c r="I66" s="166"/>
      <c r="J66" s="166"/>
      <c r="K66" s="166"/>
      <c r="L66" s="166"/>
      <c r="M66" s="166"/>
      <c r="N66" s="166"/>
      <c r="O66" s="166"/>
      <c r="P66" s="166"/>
    </row>
    <row r="67" spans="1:16" ht="15.75" customHeight="1" x14ac:dyDescent="0.2">
      <c r="A67" s="184"/>
      <c r="B67" s="166"/>
      <c r="C67" s="166"/>
      <c r="D67" s="166"/>
      <c r="E67" s="166"/>
      <c r="F67" s="166"/>
      <c r="G67" s="166"/>
      <c r="H67" s="166"/>
      <c r="I67" s="166"/>
      <c r="J67" s="166"/>
      <c r="K67" s="166"/>
      <c r="L67" s="166"/>
      <c r="M67" s="166"/>
      <c r="N67" s="166"/>
      <c r="O67" s="166"/>
      <c r="P67" s="166"/>
    </row>
    <row r="68" spans="1:16" ht="15.75" customHeight="1" x14ac:dyDescent="0.2">
      <c r="A68" s="184"/>
      <c r="B68" s="166"/>
      <c r="C68" s="166"/>
      <c r="D68" s="166"/>
      <c r="E68" s="166"/>
      <c r="F68" s="166"/>
      <c r="G68" s="166"/>
      <c r="H68" s="166"/>
      <c r="I68" s="166"/>
      <c r="J68" s="166"/>
      <c r="K68" s="166"/>
      <c r="L68" s="166"/>
      <c r="M68" s="166"/>
      <c r="N68" s="166"/>
      <c r="O68" s="166"/>
      <c r="P68" s="166"/>
    </row>
    <row r="69" spans="1:16" ht="15.75" customHeight="1" x14ac:dyDescent="0.2">
      <c r="A69" s="184"/>
      <c r="B69" s="166"/>
      <c r="C69" s="166"/>
      <c r="D69" s="166"/>
      <c r="E69" s="166"/>
      <c r="F69" s="166"/>
      <c r="G69" s="166"/>
      <c r="H69" s="166"/>
      <c r="I69" s="166"/>
      <c r="J69" s="166"/>
      <c r="K69" s="166"/>
      <c r="L69" s="166"/>
      <c r="M69" s="166"/>
      <c r="N69" s="166"/>
      <c r="O69" s="166"/>
      <c r="P69" s="166"/>
    </row>
    <row r="70" spans="1:16" ht="15.75" customHeight="1" x14ac:dyDescent="0.2">
      <c r="A70" s="184"/>
      <c r="B70" s="166"/>
      <c r="C70" s="166"/>
      <c r="D70" s="166"/>
      <c r="E70" s="166"/>
      <c r="F70" s="166"/>
      <c r="G70" s="166"/>
      <c r="H70" s="166"/>
      <c r="I70" s="166"/>
      <c r="J70" s="166"/>
      <c r="K70" s="166"/>
      <c r="L70" s="166"/>
      <c r="M70" s="166"/>
      <c r="N70" s="166"/>
      <c r="O70" s="166"/>
      <c r="P70" s="166"/>
    </row>
    <row r="71" spans="1:16" ht="15.75" customHeight="1" x14ac:dyDescent="0.2">
      <c r="A71" s="184"/>
      <c r="B71" s="166"/>
      <c r="C71" s="166"/>
      <c r="D71" s="166"/>
      <c r="E71" s="166"/>
      <c r="F71" s="166"/>
      <c r="G71" s="166"/>
      <c r="H71" s="166"/>
      <c r="I71" s="166"/>
      <c r="J71" s="166"/>
      <c r="K71" s="166"/>
      <c r="L71" s="166"/>
      <c r="M71" s="166"/>
      <c r="N71" s="166"/>
      <c r="O71" s="166"/>
      <c r="P71" s="166"/>
    </row>
    <row r="72" spans="1:16" ht="15.75" customHeight="1" x14ac:dyDescent="0.2">
      <c r="A72" s="184"/>
      <c r="B72" s="166"/>
      <c r="C72" s="166"/>
      <c r="D72" s="166"/>
      <c r="E72" s="166"/>
      <c r="F72" s="166"/>
      <c r="G72" s="166"/>
      <c r="H72" s="166"/>
      <c r="I72" s="166"/>
      <c r="J72" s="166"/>
      <c r="K72" s="166"/>
      <c r="L72" s="166"/>
      <c r="M72" s="166"/>
      <c r="N72" s="166"/>
      <c r="O72" s="166"/>
      <c r="P72" s="166"/>
    </row>
    <row r="73" spans="1:16" ht="15.75" customHeight="1" x14ac:dyDescent="0.2">
      <c r="A73" s="184"/>
      <c r="B73" s="166"/>
      <c r="C73" s="166"/>
      <c r="D73" s="166"/>
      <c r="E73" s="166"/>
      <c r="F73" s="166"/>
      <c r="G73" s="166"/>
      <c r="H73" s="166"/>
      <c r="I73" s="166"/>
      <c r="J73" s="166"/>
      <c r="K73" s="166"/>
      <c r="L73" s="166"/>
      <c r="M73" s="166"/>
      <c r="N73" s="166"/>
      <c r="O73" s="166"/>
      <c r="P73" s="166"/>
    </row>
    <row r="74" spans="1:16" ht="15.75" customHeight="1" x14ac:dyDescent="0.2">
      <c r="A74" s="184"/>
      <c r="B74" s="166"/>
      <c r="C74" s="166"/>
      <c r="D74" s="166"/>
      <c r="E74" s="166"/>
      <c r="F74" s="166"/>
      <c r="G74" s="166"/>
      <c r="H74" s="166"/>
      <c r="I74" s="166"/>
      <c r="J74" s="166"/>
      <c r="K74" s="166"/>
      <c r="L74" s="166"/>
      <c r="M74" s="166"/>
      <c r="N74" s="166"/>
      <c r="O74" s="166"/>
      <c r="P74" s="166"/>
    </row>
    <row r="75" spans="1:16" ht="15.75" customHeight="1" x14ac:dyDescent="0.2">
      <c r="A75" s="184"/>
      <c r="B75" s="166"/>
      <c r="C75" s="166"/>
      <c r="D75" s="166"/>
      <c r="E75" s="166"/>
      <c r="F75" s="166"/>
      <c r="G75" s="166"/>
      <c r="H75" s="166"/>
      <c r="I75" s="166"/>
      <c r="J75" s="166"/>
      <c r="K75" s="166"/>
      <c r="L75" s="166"/>
      <c r="M75" s="166"/>
      <c r="N75" s="166"/>
      <c r="O75" s="166"/>
      <c r="P75" s="166"/>
    </row>
    <row r="76" spans="1:16" ht="15.75" customHeight="1" x14ac:dyDescent="0.2">
      <c r="A76" s="184"/>
      <c r="B76" s="166"/>
      <c r="C76" s="166"/>
      <c r="D76" s="166"/>
      <c r="E76" s="166"/>
      <c r="F76" s="166"/>
      <c r="G76" s="166"/>
      <c r="H76" s="166"/>
      <c r="I76" s="166"/>
      <c r="J76" s="166"/>
      <c r="K76" s="166"/>
      <c r="L76" s="166"/>
      <c r="M76" s="166"/>
      <c r="N76" s="166"/>
      <c r="O76" s="166"/>
      <c r="P76" s="166"/>
    </row>
    <row r="77" spans="1:16" ht="15.75" customHeight="1" x14ac:dyDescent="0.2">
      <c r="A77" s="184"/>
      <c r="B77" s="166"/>
      <c r="C77" s="166"/>
      <c r="D77" s="166"/>
      <c r="E77" s="166"/>
      <c r="F77" s="166"/>
      <c r="G77" s="166"/>
      <c r="H77" s="166"/>
      <c r="I77" s="166"/>
      <c r="J77" s="166"/>
      <c r="K77" s="166"/>
      <c r="L77" s="166"/>
      <c r="M77" s="166"/>
      <c r="N77" s="166"/>
      <c r="O77" s="166"/>
      <c r="P77" s="166"/>
    </row>
    <row r="78" spans="1:16" ht="15.75" customHeight="1" x14ac:dyDescent="0.2">
      <c r="A78" s="184"/>
      <c r="B78" s="166"/>
      <c r="C78" s="166"/>
      <c r="D78" s="166"/>
      <c r="E78" s="166"/>
      <c r="F78" s="166"/>
      <c r="G78" s="166"/>
      <c r="H78" s="166"/>
      <c r="I78" s="166"/>
      <c r="J78" s="166"/>
      <c r="K78" s="166"/>
      <c r="L78" s="166"/>
      <c r="M78" s="166"/>
      <c r="N78" s="166"/>
      <c r="O78" s="166"/>
      <c r="P78" s="166"/>
    </row>
    <row r="79" spans="1:16" ht="15.75" customHeight="1" x14ac:dyDescent="0.2">
      <c r="A79" s="184"/>
      <c r="B79" s="166"/>
      <c r="C79" s="166"/>
      <c r="D79" s="166"/>
      <c r="E79" s="166"/>
      <c r="F79" s="166"/>
      <c r="G79" s="166"/>
      <c r="H79" s="166"/>
      <c r="I79" s="166"/>
      <c r="J79" s="166"/>
      <c r="K79" s="166"/>
      <c r="L79" s="166"/>
      <c r="M79" s="166"/>
      <c r="N79" s="166"/>
      <c r="O79" s="166"/>
      <c r="P79" s="166"/>
    </row>
    <row r="80" spans="1:16" ht="15.75" customHeight="1" x14ac:dyDescent="0.2">
      <c r="A80" s="184"/>
      <c r="B80" s="166"/>
      <c r="C80" s="166"/>
      <c r="D80" s="166"/>
      <c r="E80" s="166"/>
      <c r="F80" s="166"/>
      <c r="G80" s="166"/>
      <c r="H80" s="166"/>
      <c r="I80" s="166"/>
      <c r="J80" s="166"/>
      <c r="K80" s="166"/>
      <c r="L80" s="166"/>
      <c r="M80" s="166"/>
      <c r="N80" s="166"/>
      <c r="O80" s="166"/>
      <c r="P80" s="166"/>
    </row>
    <row r="81" spans="1:16" ht="15.75" customHeight="1" x14ac:dyDescent="0.2">
      <c r="A81" s="184"/>
      <c r="B81" s="166"/>
      <c r="C81" s="166"/>
      <c r="D81" s="166"/>
      <c r="E81" s="166"/>
      <c r="F81" s="166"/>
      <c r="G81" s="166"/>
      <c r="H81" s="166"/>
      <c r="I81" s="166"/>
      <c r="J81" s="166"/>
      <c r="K81" s="166"/>
      <c r="L81" s="166"/>
      <c r="M81" s="166"/>
      <c r="N81" s="166"/>
      <c r="O81" s="166"/>
      <c r="P81" s="166"/>
    </row>
    <row r="82" spans="1:16" ht="15.75" customHeight="1" x14ac:dyDescent="0.2">
      <c r="A82" s="184"/>
      <c r="B82" s="166"/>
      <c r="C82" s="166"/>
      <c r="D82" s="166"/>
      <c r="E82" s="166"/>
      <c r="F82" s="166"/>
      <c r="G82" s="166"/>
      <c r="H82" s="166"/>
      <c r="I82" s="166"/>
      <c r="J82" s="166"/>
      <c r="K82" s="166"/>
      <c r="L82" s="166"/>
      <c r="M82" s="166"/>
      <c r="N82" s="166"/>
      <c r="O82" s="166"/>
      <c r="P82" s="166"/>
    </row>
    <row r="83" spans="1:16" ht="15.75" customHeight="1" x14ac:dyDescent="0.2">
      <c r="A83" s="184"/>
      <c r="B83" s="166"/>
      <c r="C83" s="166"/>
      <c r="D83" s="166"/>
      <c r="E83" s="166"/>
      <c r="F83" s="166"/>
      <c r="G83" s="166"/>
      <c r="H83" s="166"/>
      <c r="I83" s="166"/>
      <c r="J83" s="166"/>
      <c r="K83" s="166"/>
      <c r="L83" s="166"/>
      <c r="M83" s="166"/>
      <c r="N83" s="166"/>
      <c r="O83" s="166"/>
      <c r="P83" s="166"/>
    </row>
    <row r="84" spans="1:16" ht="15.75" customHeight="1" x14ac:dyDescent="0.2">
      <c r="A84" s="184"/>
      <c r="B84" s="166"/>
      <c r="C84" s="166"/>
      <c r="D84" s="166"/>
      <c r="E84" s="166"/>
      <c r="F84" s="166"/>
      <c r="G84" s="166"/>
      <c r="H84" s="166"/>
      <c r="I84" s="166"/>
      <c r="J84" s="166"/>
      <c r="K84" s="166"/>
      <c r="L84" s="166"/>
      <c r="M84" s="166"/>
      <c r="N84" s="166"/>
      <c r="O84" s="166"/>
      <c r="P84" s="166"/>
    </row>
    <row r="85" spans="1:16" ht="15.75" customHeight="1" x14ac:dyDescent="0.2">
      <c r="A85" s="184"/>
      <c r="B85" s="166"/>
      <c r="C85" s="166"/>
      <c r="D85" s="166"/>
      <c r="E85" s="166"/>
      <c r="F85" s="166"/>
      <c r="G85" s="166"/>
      <c r="H85" s="166"/>
      <c r="I85" s="166"/>
      <c r="J85" s="166"/>
      <c r="K85" s="166"/>
      <c r="L85" s="166"/>
      <c r="M85" s="166"/>
      <c r="N85" s="166"/>
      <c r="O85" s="166"/>
      <c r="P85" s="166"/>
    </row>
    <row r="86" spans="1:16" ht="15.75" customHeight="1" x14ac:dyDescent="0.2">
      <c r="A86" s="184"/>
      <c r="B86" s="166"/>
      <c r="C86" s="166"/>
      <c r="D86" s="166"/>
      <c r="E86" s="166"/>
      <c r="F86" s="166"/>
      <c r="G86" s="166"/>
      <c r="H86" s="166"/>
      <c r="I86" s="166"/>
      <c r="J86" s="166"/>
      <c r="K86" s="166"/>
      <c r="L86" s="166"/>
      <c r="M86" s="166"/>
      <c r="N86" s="166"/>
      <c r="O86" s="166"/>
      <c r="P86" s="166"/>
    </row>
    <row r="87" spans="1:16" ht="15.75" customHeight="1" x14ac:dyDescent="0.2">
      <c r="A87" s="184"/>
      <c r="B87" s="166"/>
      <c r="C87" s="166"/>
      <c r="D87" s="166"/>
      <c r="E87" s="166"/>
      <c r="F87" s="166"/>
      <c r="G87" s="166"/>
      <c r="H87" s="166"/>
      <c r="I87" s="166"/>
      <c r="J87" s="166"/>
      <c r="K87" s="166"/>
      <c r="L87" s="166"/>
      <c r="M87" s="166"/>
      <c r="N87" s="166"/>
      <c r="O87" s="166"/>
      <c r="P87" s="166"/>
    </row>
    <row r="88" spans="1:16" ht="15.75" customHeight="1" x14ac:dyDescent="0.2">
      <c r="A88" s="184"/>
      <c r="B88" s="166"/>
      <c r="C88" s="166"/>
      <c r="D88" s="166"/>
      <c r="E88" s="166"/>
      <c r="F88" s="166"/>
      <c r="G88" s="166"/>
      <c r="H88" s="166"/>
      <c r="I88" s="166"/>
      <c r="J88" s="166"/>
      <c r="K88" s="166"/>
      <c r="L88" s="166"/>
      <c r="M88" s="166"/>
      <c r="N88" s="166"/>
      <c r="O88" s="166"/>
      <c r="P88" s="166"/>
    </row>
    <row r="89" spans="1:16" ht="15.75" customHeight="1" x14ac:dyDescent="0.2">
      <c r="A89" s="184"/>
      <c r="B89" s="166"/>
      <c r="C89" s="166"/>
      <c r="D89" s="166"/>
      <c r="E89" s="166"/>
      <c r="F89" s="166"/>
      <c r="G89" s="166"/>
      <c r="H89" s="166"/>
      <c r="I89" s="166"/>
      <c r="J89" s="166"/>
      <c r="K89" s="166"/>
      <c r="L89" s="166"/>
      <c r="M89" s="166"/>
      <c r="N89" s="166"/>
      <c r="O89" s="166"/>
      <c r="P89" s="166"/>
    </row>
    <row r="90" spans="1:16" ht="15.75" customHeight="1" x14ac:dyDescent="0.2">
      <c r="A90" s="184"/>
      <c r="B90" s="166"/>
      <c r="C90" s="166"/>
      <c r="D90" s="166"/>
      <c r="E90" s="166"/>
      <c r="F90" s="166"/>
      <c r="G90" s="166"/>
      <c r="H90" s="166"/>
      <c r="I90" s="166"/>
      <c r="J90" s="166"/>
      <c r="K90" s="166"/>
      <c r="L90" s="166"/>
      <c r="M90" s="166"/>
      <c r="N90" s="166"/>
      <c r="O90" s="166"/>
      <c r="P90" s="166"/>
    </row>
    <row r="91" spans="1:16" ht="15.75" customHeight="1" x14ac:dyDescent="0.2">
      <c r="A91" s="184"/>
      <c r="B91" s="166"/>
      <c r="C91" s="166"/>
      <c r="D91" s="166"/>
      <c r="E91" s="166"/>
      <c r="F91" s="166"/>
      <c r="G91" s="166"/>
      <c r="H91" s="166"/>
      <c r="I91" s="166"/>
      <c r="J91" s="166"/>
      <c r="K91" s="166"/>
      <c r="L91" s="166"/>
      <c r="M91" s="166"/>
      <c r="N91" s="166"/>
      <c r="O91" s="166"/>
      <c r="P91" s="166"/>
    </row>
    <row r="92" spans="1:16" ht="15.75" customHeight="1" x14ac:dyDescent="0.2">
      <c r="A92" s="184"/>
      <c r="B92" s="166"/>
      <c r="C92" s="166"/>
      <c r="D92" s="166"/>
      <c r="E92" s="166"/>
      <c r="F92" s="166"/>
      <c r="G92" s="166"/>
      <c r="H92" s="166"/>
      <c r="I92" s="166"/>
      <c r="J92" s="166"/>
      <c r="K92" s="166"/>
      <c r="L92" s="166"/>
      <c r="M92" s="166"/>
      <c r="N92" s="166"/>
      <c r="O92" s="166"/>
      <c r="P92" s="166"/>
    </row>
    <row r="93" spans="1:16" ht="15.75" customHeight="1" x14ac:dyDescent="0.2">
      <c r="A93" s="184"/>
      <c r="B93" s="166"/>
      <c r="C93" s="166"/>
      <c r="D93" s="166"/>
      <c r="E93" s="166"/>
      <c r="F93" s="166"/>
      <c r="G93" s="166"/>
      <c r="H93" s="166"/>
      <c r="I93" s="166"/>
      <c r="J93" s="166"/>
      <c r="K93" s="166"/>
      <c r="L93" s="166"/>
      <c r="M93" s="166"/>
      <c r="N93" s="166"/>
      <c r="O93" s="166"/>
      <c r="P93" s="166"/>
    </row>
    <row r="94" spans="1:16" ht="15.75" customHeight="1" x14ac:dyDescent="0.2">
      <c r="A94" s="184"/>
      <c r="B94" s="166"/>
      <c r="C94" s="166"/>
      <c r="D94" s="166"/>
      <c r="E94" s="166"/>
      <c r="F94" s="166"/>
      <c r="G94" s="166"/>
      <c r="H94" s="166"/>
      <c r="I94" s="166"/>
      <c r="J94" s="166"/>
      <c r="K94" s="166"/>
      <c r="L94" s="166"/>
      <c r="M94" s="166"/>
      <c r="N94" s="166"/>
      <c r="O94" s="166"/>
      <c r="P94" s="166"/>
    </row>
    <row r="95" spans="1:16" ht="15.75" customHeight="1" x14ac:dyDescent="0.2">
      <c r="A95" s="184"/>
      <c r="B95" s="166"/>
      <c r="C95" s="166"/>
      <c r="D95" s="166"/>
      <c r="E95" s="166"/>
      <c r="F95" s="166"/>
      <c r="G95" s="166"/>
      <c r="H95" s="166"/>
      <c r="I95" s="166"/>
      <c r="J95" s="166"/>
      <c r="K95" s="166"/>
      <c r="L95" s="166"/>
      <c r="M95" s="166"/>
      <c r="N95" s="166"/>
      <c r="O95" s="166"/>
      <c r="P95" s="166"/>
    </row>
    <row r="96" spans="1:16" ht="15.75" customHeight="1" x14ac:dyDescent="0.2">
      <c r="A96" s="184"/>
      <c r="B96" s="166"/>
      <c r="C96" s="166"/>
      <c r="D96" s="166"/>
      <c r="E96" s="166"/>
      <c r="F96" s="166"/>
      <c r="G96" s="166"/>
      <c r="H96" s="166"/>
      <c r="I96" s="166"/>
      <c r="J96" s="166"/>
      <c r="K96" s="166"/>
      <c r="L96" s="166"/>
      <c r="M96" s="166"/>
      <c r="N96" s="166"/>
      <c r="O96" s="166"/>
      <c r="P96" s="166"/>
    </row>
    <row r="97" spans="1:16" ht="15.75" customHeight="1" x14ac:dyDescent="0.2">
      <c r="A97" s="184"/>
      <c r="B97" s="166"/>
      <c r="C97" s="166"/>
      <c r="D97" s="166"/>
      <c r="E97" s="166"/>
      <c r="F97" s="166"/>
      <c r="G97" s="166"/>
      <c r="H97" s="166"/>
      <c r="I97" s="166"/>
      <c r="J97" s="166"/>
      <c r="K97" s="166"/>
      <c r="L97" s="166"/>
      <c r="M97" s="166"/>
      <c r="N97" s="166"/>
      <c r="O97" s="166"/>
      <c r="P97" s="166"/>
    </row>
    <row r="98" spans="1:16" ht="15.75" customHeight="1" x14ac:dyDescent="0.2">
      <c r="A98" s="184"/>
      <c r="B98" s="166"/>
      <c r="C98" s="166"/>
      <c r="D98" s="166"/>
      <c r="E98" s="166"/>
      <c r="F98" s="166"/>
      <c r="G98" s="166"/>
      <c r="H98" s="166"/>
      <c r="I98" s="166"/>
      <c r="J98" s="166"/>
      <c r="K98" s="166"/>
      <c r="L98" s="166"/>
      <c r="M98" s="166"/>
      <c r="N98" s="166"/>
      <c r="O98" s="166"/>
      <c r="P98" s="166"/>
    </row>
    <row r="99" spans="1:16" ht="15.75" customHeight="1" x14ac:dyDescent="0.2">
      <c r="A99" s="184"/>
      <c r="B99" s="166"/>
      <c r="C99" s="166"/>
      <c r="D99" s="166"/>
      <c r="E99" s="166"/>
      <c r="F99" s="166"/>
      <c r="G99" s="166"/>
      <c r="H99" s="166"/>
      <c r="I99" s="166"/>
      <c r="J99" s="166"/>
      <c r="K99" s="166"/>
      <c r="L99" s="166"/>
      <c r="M99" s="166"/>
      <c r="N99" s="166"/>
      <c r="O99" s="166"/>
      <c r="P99" s="166"/>
    </row>
    <row r="100" spans="1:16" ht="15.75" customHeight="1" x14ac:dyDescent="0.2">
      <c r="A100" s="184"/>
      <c r="B100" s="166"/>
      <c r="C100" s="166"/>
      <c r="D100" s="166"/>
      <c r="E100" s="166"/>
      <c r="F100" s="166"/>
      <c r="G100" s="166"/>
      <c r="H100" s="166"/>
      <c r="I100" s="166"/>
      <c r="J100" s="166"/>
      <c r="K100" s="166"/>
      <c r="L100" s="166"/>
      <c r="M100" s="166"/>
      <c r="N100" s="166"/>
      <c r="O100" s="166"/>
      <c r="P100" s="166"/>
    </row>
    <row r="101" spans="1:16" ht="15.75" customHeight="1" x14ac:dyDescent="0.2">
      <c r="A101" s="184"/>
      <c r="B101" s="166"/>
      <c r="C101" s="166"/>
      <c r="D101" s="166"/>
      <c r="E101" s="166"/>
      <c r="F101" s="166"/>
      <c r="G101" s="166"/>
      <c r="H101" s="166"/>
      <c r="I101" s="166"/>
      <c r="J101" s="166"/>
      <c r="K101" s="166"/>
      <c r="L101" s="166"/>
      <c r="M101" s="166"/>
      <c r="N101" s="166"/>
      <c r="O101" s="166"/>
      <c r="P101" s="166"/>
    </row>
    <row r="102" spans="1:16" ht="15.75" customHeight="1" x14ac:dyDescent="0.2">
      <c r="A102" s="184"/>
      <c r="B102" s="166"/>
      <c r="C102" s="166"/>
      <c r="D102" s="166"/>
      <c r="E102" s="166"/>
      <c r="F102" s="166"/>
      <c r="G102" s="166"/>
      <c r="H102" s="166"/>
      <c r="I102" s="166"/>
      <c r="J102" s="166"/>
      <c r="K102" s="166"/>
      <c r="L102" s="166"/>
      <c r="M102" s="166"/>
      <c r="N102" s="166"/>
      <c r="O102" s="166"/>
      <c r="P102" s="166"/>
    </row>
    <row r="103" spans="1:16" ht="15.75" customHeight="1" x14ac:dyDescent="0.2">
      <c r="A103" s="184"/>
      <c r="B103" s="166"/>
      <c r="C103" s="166"/>
      <c r="D103" s="166"/>
      <c r="E103" s="166"/>
      <c r="F103" s="166"/>
      <c r="G103" s="166"/>
      <c r="H103" s="166"/>
      <c r="I103" s="166"/>
      <c r="J103" s="166"/>
      <c r="K103" s="166"/>
      <c r="L103" s="166"/>
      <c r="M103" s="166"/>
      <c r="N103" s="166"/>
      <c r="O103" s="166"/>
      <c r="P103" s="166"/>
    </row>
    <row r="104" spans="1:16" ht="15.75" customHeight="1" x14ac:dyDescent="0.2">
      <c r="A104" s="184"/>
      <c r="B104" s="166"/>
      <c r="C104" s="166"/>
      <c r="D104" s="166"/>
      <c r="E104" s="166"/>
      <c r="F104" s="166"/>
      <c r="G104" s="166"/>
      <c r="H104" s="166"/>
      <c r="I104" s="166"/>
      <c r="J104" s="166"/>
      <c r="K104" s="166"/>
      <c r="L104" s="166"/>
      <c r="M104" s="166"/>
      <c r="N104" s="166"/>
      <c r="O104" s="166"/>
      <c r="P104" s="166"/>
    </row>
    <row r="105" spans="1:16" ht="15.75" customHeight="1" x14ac:dyDescent="0.2">
      <c r="A105" s="184"/>
      <c r="B105" s="166"/>
      <c r="C105" s="166"/>
      <c r="D105" s="166"/>
      <c r="E105" s="166"/>
      <c r="F105" s="166"/>
      <c r="G105" s="166"/>
      <c r="H105" s="166"/>
      <c r="I105" s="166"/>
      <c r="J105" s="166"/>
      <c r="K105" s="166"/>
      <c r="L105" s="166"/>
      <c r="M105" s="166"/>
      <c r="N105" s="166"/>
      <c r="O105" s="166"/>
      <c r="P105" s="166"/>
    </row>
    <row r="106" spans="1:16" ht="15.75" customHeight="1" x14ac:dyDescent="0.2">
      <c r="A106" s="184"/>
      <c r="B106" s="166"/>
      <c r="C106" s="166"/>
      <c r="D106" s="166"/>
      <c r="E106" s="166"/>
      <c r="F106" s="166"/>
      <c r="G106" s="166"/>
      <c r="H106" s="166"/>
      <c r="I106" s="166"/>
      <c r="J106" s="166"/>
      <c r="K106" s="166"/>
      <c r="L106" s="166"/>
      <c r="M106" s="166"/>
      <c r="N106" s="166"/>
      <c r="O106" s="166"/>
      <c r="P106" s="166"/>
    </row>
    <row r="107" spans="1:16" ht="15.75" customHeight="1" x14ac:dyDescent="0.2">
      <c r="A107" s="184"/>
      <c r="B107" s="166"/>
      <c r="C107" s="166"/>
      <c r="D107" s="166"/>
      <c r="E107" s="166"/>
      <c r="F107" s="166"/>
      <c r="G107" s="166"/>
      <c r="H107" s="166"/>
      <c r="I107" s="166"/>
      <c r="J107" s="166"/>
      <c r="K107" s="166"/>
      <c r="L107" s="166"/>
      <c r="M107" s="166"/>
      <c r="N107" s="166"/>
      <c r="O107" s="166"/>
      <c r="P107" s="166"/>
    </row>
    <row r="108" spans="1:16" ht="15.75" customHeight="1" x14ac:dyDescent="0.2">
      <c r="A108" s="184"/>
      <c r="B108" s="166"/>
      <c r="C108" s="166"/>
      <c r="D108" s="166"/>
      <c r="E108" s="166"/>
      <c r="F108" s="166"/>
      <c r="G108" s="166"/>
      <c r="H108" s="166"/>
      <c r="I108" s="166"/>
      <c r="J108" s="166"/>
      <c r="K108" s="166"/>
      <c r="L108" s="166"/>
      <c r="M108" s="166"/>
      <c r="N108" s="166"/>
      <c r="O108" s="166"/>
      <c r="P108" s="166"/>
    </row>
    <row r="109" spans="1:16" ht="15.75" customHeight="1" x14ac:dyDescent="0.2">
      <c r="A109" s="184"/>
      <c r="B109" s="166"/>
      <c r="C109" s="166"/>
      <c r="D109" s="166"/>
      <c r="E109" s="166"/>
      <c r="F109" s="166"/>
      <c r="G109" s="166"/>
      <c r="H109" s="166"/>
      <c r="I109" s="166"/>
      <c r="J109" s="166"/>
      <c r="K109" s="166"/>
      <c r="L109" s="166"/>
      <c r="M109" s="166"/>
      <c r="N109" s="166"/>
      <c r="O109" s="166"/>
      <c r="P109" s="166"/>
    </row>
    <row r="110" spans="1:16" ht="15.75" customHeight="1" x14ac:dyDescent="0.2">
      <c r="A110" s="184"/>
      <c r="B110" s="166"/>
      <c r="C110" s="166"/>
      <c r="D110" s="166"/>
      <c r="E110" s="166"/>
      <c r="F110" s="166"/>
      <c r="G110" s="166"/>
      <c r="H110" s="166"/>
      <c r="I110" s="166"/>
      <c r="J110" s="166"/>
      <c r="K110" s="166"/>
      <c r="L110" s="166"/>
      <c r="M110" s="166"/>
      <c r="N110" s="166"/>
      <c r="O110" s="166"/>
      <c r="P110" s="166"/>
    </row>
    <row r="111" spans="1:16" ht="15.75" customHeight="1" x14ac:dyDescent="0.2">
      <c r="A111" s="184"/>
      <c r="B111" s="166"/>
      <c r="C111" s="166"/>
      <c r="D111" s="166"/>
      <c r="E111" s="166"/>
      <c r="F111" s="166"/>
      <c r="G111" s="166"/>
      <c r="H111" s="166"/>
      <c r="I111" s="166"/>
      <c r="J111" s="166"/>
      <c r="K111" s="166"/>
      <c r="L111" s="166"/>
      <c r="M111" s="166"/>
      <c r="N111" s="166"/>
      <c r="O111" s="166"/>
      <c r="P111" s="166"/>
    </row>
    <row r="112" spans="1:16" ht="15.75" customHeight="1" x14ac:dyDescent="0.2">
      <c r="A112" s="184"/>
      <c r="B112" s="166"/>
      <c r="C112" s="166"/>
      <c r="D112" s="166"/>
      <c r="E112" s="166"/>
      <c r="F112" s="166"/>
      <c r="G112" s="166"/>
      <c r="H112" s="166"/>
      <c r="I112" s="166"/>
      <c r="J112" s="166"/>
      <c r="K112" s="166"/>
      <c r="L112" s="166"/>
      <c r="M112" s="166"/>
      <c r="N112" s="166"/>
      <c r="O112" s="166"/>
      <c r="P112" s="166"/>
    </row>
    <row r="113" spans="1:16" ht="15.75" customHeight="1" x14ac:dyDescent="0.2">
      <c r="A113" s="184"/>
      <c r="B113" s="166"/>
      <c r="C113" s="166"/>
      <c r="D113" s="166"/>
      <c r="E113" s="166"/>
      <c r="F113" s="166"/>
      <c r="G113" s="166"/>
      <c r="H113" s="166"/>
      <c r="I113" s="166"/>
      <c r="J113" s="166"/>
      <c r="K113" s="166"/>
      <c r="L113" s="166"/>
      <c r="M113" s="166"/>
      <c r="N113" s="166"/>
      <c r="O113" s="166"/>
      <c r="P113" s="166"/>
    </row>
    <row r="114" spans="1:16" ht="15.75" customHeight="1" x14ac:dyDescent="0.2">
      <c r="A114" s="184"/>
      <c r="B114" s="166"/>
      <c r="C114" s="166"/>
      <c r="D114" s="166"/>
      <c r="E114" s="166"/>
      <c r="F114" s="166"/>
      <c r="G114" s="166"/>
      <c r="H114" s="166"/>
      <c r="I114" s="166"/>
      <c r="J114" s="166"/>
      <c r="K114" s="166"/>
      <c r="L114" s="166"/>
      <c r="M114" s="166"/>
      <c r="N114" s="166"/>
      <c r="O114" s="166"/>
      <c r="P114" s="166"/>
    </row>
    <row r="115" spans="1:16" ht="15.75" customHeight="1" x14ac:dyDescent="0.2">
      <c r="A115" s="184"/>
      <c r="B115" s="166"/>
      <c r="C115" s="166"/>
      <c r="D115" s="166"/>
      <c r="E115" s="166"/>
      <c r="F115" s="166"/>
      <c r="G115" s="166"/>
      <c r="H115" s="166"/>
      <c r="I115" s="166"/>
      <c r="J115" s="166"/>
      <c r="K115" s="166"/>
      <c r="L115" s="166"/>
      <c r="M115" s="166"/>
      <c r="N115" s="166"/>
      <c r="O115" s="166"/>
      <c r="P115" s="166"/>
    </row>
    <row r="116" spans="1:16" ht="15.75" customHeight="1" x14ac:dyDescent="0.2">
      <c r="A116" s="184"/>
      <c r="B116" s="166"/>
      <c r="C116" s="166"/>
      <c r="D116" s="166"/>
      <c r="E116" s="166"/>
      <c r="F116" s="166"/>
      <c r="G116" s="166"/>
      <c r="H116" s="166"/>
      <c r="I116" s="166"/>
      <c r="J116" s="166"/>
      <c r="K116" s="166"/>
      <c r="L116" s="166"/>
      <c r="M116" s="166"/>
      <c r="N116" s="166"/>
      <c r="O116" s="166"/>
      <c r="P116" s="166"/>
    </row>
    <row r="117" spans="1:16" ht="15.75" customHeight="1" x14ac:dyDescent="0.2">
      <c r="A117" s="184"/>
      <c r="B117" s="166"/>
      <c r="C117" s="166"/>
      <c r="D117" s="166"/>
      <c r="E117" s="166"/>
      <c r="F117" s="166"/>
      <c r="G117" s="166"/>
      <c r="H117" s="166"/>
      <c r="I117" s="166"/>
      <c r="J117" s="166"/>
      <c r="K117" s="166"/>
      <c r="L117" s="166"/>
      <c r="M117" s="166"/>
      <c r="N117" s="166"/>
      <c r="O117" s="166"/>
      <c r="P117" s="166"/>
    </row>
    <row r="118" spans="1:16" ht="15.75" customHeight="1" x14ac:dyDescent="0.2">
      <c r="A118" s="184"/>
      <c r="B118" s="166"/>
      <c r="C118" s="166"/>
      <c r="D118" s="166"/>
      <c r="E118" s="166"/>
      <c r="F118" s="166"/>
      <c r="G118" s="166"/>
      <c r="H118" s="166"/>
      <c r="I118" s="166"/>
      <c r="J118" s="166"/>
      <c r="K118" s="166"/>
      <c r="L118" s="166"/>
      <c r="M118" s="166"/>
      <c r="N118" s="166"/>
      <c r="O118" s="166"/>
      <c r="P118" s="166"/>
    </row>
    <row r="119" spans="1:16" ht="15.75" customHeight="1" x14ac:dyDescent="0.2">
      <c r="A119" s="184"/>
      <c r="B119" s="166"/>
      <c r="C119" s="166"/>
      <c r="D119" s="166"/>
      <c r="E119" s="166"/>
      <c r="F119" s="166"/>
      <c r="G119" s="166"/>
      <c r="H119" s="166"/>
      <c r="I119" s="166"/>
      <c r="J119" s="166"/>
      <c r="K119" s="166"/>
      <c r="L119" s="166"/>
      <c r="M119" s="166"/>
      <c r="N119" s="166"/>
      <c r="O119" s="166"/>
      <c r="P119" s="166"/>
    </row>
    <row r="120" spans="1:16" ht="15.75" customHeight="1" x14ac:dyDescent="0.2">
      <c r="A120" s="184"/>
      <c r="B120" s="166"/>
      <c r="C120" s="166"/>
      <c r="D120" s="166"/>
      <c r="E120" s="166"/>
      <c r="F120" s="166"/>
      <c r="G120" s="166"/>
      <c r="H120" s="166"/>
      <c r="I120" s="166"/>
      <c r="J120" s="166"/>
      <c r="K120" s="166"/>
      <c r="L120" s="166"/>
      <c r="M120" s="166"/>
      <c r="N120" s="166"/>
      <c r="O120" s="166"/>
      <c r="P120" s="166"/>
    </row>
    <row r="121" spans="1:16" ht="15.75" customHeight="1" x14ac:dyDescent="0.2">
      <c r="A121" s="184"/>
      <c r="B121" s="166"/>
      <c r="C121" s="166"/>
      <c r="D121" s="166"/>
      <c r="E121" s="166"/>
      <c r="F121" s="166"/>
      <c r="G121" s="166"/>
      <c r="H121" s="166"/>
      <c r="I121" s="166"/>
      <c r="J121" s="166"/>
      <c r="K121" s="166"/>
      <c r="L121" s="166"/>
      <c r="M121" s="166"/>
      <c r="N121" s="166"/>
      <c r="O121" s="166"/>
      <c r="P121" s="166"/>
    </row>
    <row r="122" spans="1:16" ht="15.75" customHeight="1" x14ac:dyDescent="0.2">
      <c r="A122" s="184"/>
      <c r="B122" s="166"/>
      <c r="C122" s="166"/>
      <c r="D122" s="166"/>
      <c r="E122" s="166"/>
      <c r="F122" s="166"/>
      <c r="G122" s="166"/>
      <c r="H122" s="166"/>
      <c r="I122" s="166"/>
      <c r="J122" s="166"/>
      <c r="K122" s="166"/>
      <c r="L122" s="166"/>
      <c r="M122" s="166"/>
      <c r="N122" s="166"/>
      <c r="O122" s="166"/>
      <c r="P122" s="166"/>
    </row>
    <row r="123" spans="1:16" ht="15.75" customHeight="1" x14ac:dyDescent="0.2">
      <c r="A123" s="184"/>
      <c r="B123" s="166"/>
      <c r="C123" s="166"/>
      <c r="D123" s="166"/>
      <c r="E123" s="166"/>
      <c r="F123" s="166"/>
      <c r="G123" s="166"/>
      <c r="H123" s="166"/>
      <c r="I123" s="166"/>
      <c r="J123" s="166"/>
      <c r="K123" s="166"/>
      <c r="L123" s="166"/>
      <c r="M123" s="166"/>
      <c r="N123" s="166"/>
      <c r="O123" s="166"/>
      <c r="P123" s="166"/>
    </row>
    <row r="124" spans="1:16" ht="15.75" customHeight="1" x14ac:dyDescent="0.2">
      <c r="A124" s="184"/>
      <c r="B124" s="166"/>
      <c r="C124" s="166"/>
      <c r="D124" s="166"/>
      <c r="E124" s="166"/>
      <c r="F124" s="166"/>
      <c r="G124" s="166"/>
      <c r="H124" s="166"/>
      <c r="I124" s="166"/>
      <c r="J124" s="166"/>
      <c r="K124" s="166"/>
      <c r="L124" s="166"/>
      <c r="M124" s="166"/>
      <c r="N124" s="166"/>
      <c r="O124" s="166"/>
      <c r="P124" s="166"/>
    </row>
    <row r="125" spans="1:16" ht="15.75" customHeight="1" x14ac:dyDescent="0.2">
      <c r="A125" s="184"/>
      <c r="B125" s="166"/>
      <c r="C125" s="166"/>
      <c r="D125" s="166"/>
      <c r="E125" s="166"/>
      <c r="F125" s="166"/>
      <c r="G125" s="166"/>
      <c r="H125" s="166"/>
      <c r="I125" s="166"/>
      <c r="J125" s="166"/>
      <c r="K125" s="166"/>
      <c r="L125" s="166"/>
      <c r="M125" s="166"/>
      <c r="N125" s="166"/>
      <c r="O125" s="166"/>
      <c r="P125" s="166"/>
    </row>
    <row r="126" spans="1:16" ht="15.75" customHeight="1" x14ac:dyDescent="0.2">
      <c r="A126" s="184"/>
      <c r="B126" s="166"/>
      <c r="C126" s="166"/>
      <c r="D126" s="166"/>
      <c r="E126" s="166"/>
      <c r="F126" s="166"/>
      <c r="G126" s="166"/>
      <c r="H126" s="166"/>
      <c r="I126" s="166"/>
      <c r="J126" s="166"/>
      <c r="K126" s="166"/>
      <c r="L126" s="166"/>
      <c r="M126" s="166"/>
      <c r="N126" s="166"/>
      <c r="O126" s="166"/>
      <c r="P126" s="166"/>
    </row>
    <row r="127" spans="1:16" ht="15.75" customHeight="1" x14ac:dyDescent="0.2">
      <c r="A127" s="184"/>
      <c r="B127" s="166"/>
      <c r="C127" s="166"/>
      <c r="D127" s="166"/>
      <c r="E127" s="166"/>
      <c r="F127" s="166"/>
      <c r="G127" s="166"/>
      <c r="H127" s="166"/>
      <c r="I127" s="166"/>
      <c r="J127" s="166"/>
      <c r="K127" s="166"/>
      <c r="L127" s="166"/>
      <c r="M127" s="166"/>
      <c r="N127" s="166"/>
      <c r="O127" s="166"/>
      <c r="P127" s="166"/>
    </row>
    <row r="128" spans="1:16" ht="15.75" customHeight="1" x14ac:dyDescent="0.2">
      <c r="A128" s="184"/>
      <c r="B128" s="166"/>
      <c r="C128" s="166"/>
      <c r="D128" s="166"/>
      <c r="E128" s="166"/>
      <c r="F128" s="166"/>
      <c r="G128" s="166"/>
      <c r="H128" s="166"/>
      <c r="I128" s="166"/>
      <c r="J128" s="166"/>
      <c r="K128" s="166"/>
      <c r="L128" s="166"/>
      <c r="M128" s="166"/>
      <c r="N128" s="166"/>
      <c r="O128" s="166"/>
      <c r="P128" s="166"/>
    </row>
    <row r="129" spans="1:16" ht="15.75" customHeight="1" x14ac:dyDescent="0.2">
      <c r="A129" s="184"/>
      <c r="B129" s="166"/>
      <c r="C129" s="166"/>
      <c r="D129" s="166"/>
      <c r="E129" s="166"/>
      <c r="F129" s="166"/>
      <c r="G129" s="166"/>
      <c r="H129" s="166"/>
      <c r="I129" s="166"/>
      <c r="J129" s="166"/>
      <c r="K129" s="166"/>
      <c r="L129" s="166"/>
      <c r="M129" s="166"/>
      <c r="N129" s="166"/>
      <c r="O129" s="166"/>
      <c r="P129" s="166"/>
    </row>
    <row r="130" spans="1:16" ht="15.75" customHeight="1" x14ac:dyDescent="0.2">
      <c r="A130" s="184"/>
      <c r="B130" s="166"/>
      <c r="C130" s="166"/>
      <c r="D130" s="166"/>
      <c r="E130" s="166"/>
      <c r="F130" s="166"/>
      <c r="G130" s="166"/>
      <c r="H130" s="166"/>
      <c r="I130" s="166"/>
      <c r="J130" s="166"/>
      <c r="K130" s="166"/>
      <c r="L130" s="166"/>
      <c r="M130" s="166"/>
      <c r="N130" s="166"/>
      <c r="O130" s="166"/>
      <c r="P130" s="166"/>
    </row>
    <row r="131" spans="1:16" ht="15.75" customHeight="1" x14ac:dyDescent="0.2">
      <c r="A131" s="184"/>
      <c r="B131" s="166"/>
      <c r="C131" s="166"/>
      <c r="D131" s="166"/>
      <c r="E131" s="166"/>
      <c r="F131" s="166"/>
      <c r="G131" s="166"/>
      <c r="H131" s="166"/>
      <c r="I131" s="166"/>
      <c r="J131" s="166"/>
      <c r="K131" s="166"/>
      <c r="L131" s="166"/>
      <c r="M131" s="166"/>
      <c r="N131" s="166"/>
      <c r="O131" s="166"/>
      <c r="P131" s="166"/>
    </row>
    <row r="132" spans="1:16" ht="15.75" customHeight="1" x14ac:dyDescent="0.2">
      <c r="A132" s="184"/>
      <c r="B132" s="166"/>
      <c r="C132" s="166"/>
      <c r="D132" s="166"/>
      <c r="E132" s="166"/>
      <c r="F132" s="166"/>
      <c r="G132" s="166"/>
      <c r="H132" s="166"/>
      <c r="I132" s="166"/>
      <c r="J132" s="166"/>
      <c r="K132" s="166"/>
      <c r="L132" s="166"/>
      <c r="M132" s="166"/>
      <c r="N132" s="166"/>
      <c r="O132" s="166"/>
      <c r="P132" s="166"/>
    </row>
    <row r="133" spans="1:16" ht="15.75" customHeight="1" x14ac:dyDescent="0.2">
      <c r="A133" s="184"/>
      <c r="B133" s="166"/>
      <c r="C133" s="166"/>
      <c r="D133" s="166"/>
      <c r="E133" s="166"/>
      <c r="F133" s="166"/>
      <c r="G133" s="166"/>
      <c r="H133" s="166"/>
      <c r="I133" s="166"/>
      <c r="J133" s="166"/>
      <c r="K133" s="166"/>
      <c r="L133" s="166"/>
      <c r="M133" s="166"/>
      <c r="N133" s="166"/>
      <c r="O133" s="166"/>
      <c r="P133" s="166"/>
    </row>
    <row r="134" spans="1:16" ht="15.75" customHeight="1" x14ac:dyDescent="0.2">
      <c r="A134" s="184"/>
      <c r="B134" s="166"/>
      <c r="C134" s="166"/>
      <c r="D134" s="166"/>
      <c r="E134" s="166"/>
      <c r="F134" s="166"/>
      <c r="G134" s="166"/>
      <c r="H134" s="166"/>
      <c r="I134" s="166"/>
      <c r="J134" s="166"/>
      <c r="K134" s="166"/>
      <c r="L134" s="166"/>
      <c r="M134" s="166"/>
      <c r="N134" s="166"/>
      <c r="O134" s="166"/>
      <c r="P134" s="166"/>
    </row>
    <row r="135" spans="1:16" ht="15.75" customHeight="1" x14ac:dyDescent="0.2">
      <c r="A135" s="184"/>
      <c r="B135" s="166"/>
      <c r="C135" s="166"/>
      <c r="D135" s="166"/>
      <c r="E135" s="166"/>
      <c r="F135" s="166"/>
      <c r="G135" s="166"/>
      <c r="H135" s="166"/>
      <c r="I135" s="166"/>
      <c r="J135" s="166"/>
      <c r="K135" s="166"/>
      <c r="L135" s="166"/>
      <c r="M135" s="166"/>
      <c r="N135" s="166"/>
      <c r="O135" s="166"/>
      <c r="P135" s="166"/>
    </row>
    <row r="136" spans="1:16" ht="15.75" customHeight="1" x14ac:dyDescent="0.2">
      <c r="A136" s="184"/>
      <c r="B136" s="166"/>
      <c r="C136" s="166"/>
      <c r="D136" s="166"/>
      <c r="E136" s="166"/>
      <c r="F136" s="166"/>
      <c r="G136" s="166"/>
      <c r="H136" s="166"/>
      <c r="I136" s="166"/>
      <c r="J136" s="166"/>
      <c r="K136" s="166"/>
      <c r="L136" s="166"/>
      <c r="M136" s="166"/>
      <c r="N136" s="166"/>
      <c r="O136" s="166"/>
      <c r="P136" s="166"/>
    </row>
    <row r="137" spans="1:16" ht="15.75" customHeight="1" x14ac:dyDescent="0.2">
      <c r="A137" s="184"/>
      <c r="B137" s="166"/>
      <c r="C137" s="166"/>
      <c r="D137" s="166"/>
      <c r="E137" s="166"/>
      <c r="F137" s="166"/>
      <c r="G137" s="166"/>
      <c r="H137" s="166"/>
      <c r="I137" s="166"/>
      <c r="J137" s="166"/>
      <c r="K137" s="166"/>
      <c r="L137" s="166"/>
      <c r="M137" s="166"/>
      <c r="N137" s="166"/>
      <c r="O137" s="166"/>
      <c r="P137" s="166"/>
    </row>
    <row r="138" spans="1:16" ht="15.75" customHeight="1" x14ac:dyDescent="0.2">
      <c r="A138" s="184"/>
      <c r="B138" s="166"/>
      <c r="C138" s="166"/>
      <c r="D138" s="166"/>
      <c r="E138" s="166"/>
      <c r="F138" s="166"/>
      <c r="G138" s="166"/>
      <c r="H138" s="166"/>
      <c r="I138" s="166"/>
      <c r="J138" s="166"/>
      <c r="K138" s="166"/>
      <c r="L138" s="166"/>
      <c r="M138" s="166"/>
      <c r="N138" s="166"/>
      <c r="O138" s="166"/>
      <c r="P138" s="166"/>
    </row>
    <row r="139" spans="1:16" ht="15.75" customHeight="1" x14ac:dyDescent="0.2">
      <c r="A139" s="184"/>
      <c r="B139" s="166"/>
      <c r="C139" s="166"/>
      <c r="D139" s="166"/>
      <c r="E139" s="166"/>
      <c r="F139" s="166"/>
      <c r="G139" s="166"/>
      <c r="H139" s="166"/>
      <c r="I139" s="166"/>
      <c r="J139" s="166"/>
      <c r="K139" s="166"/>
      <c r="L139" s="166"/>
      <c r="M139" s="166"/>
      <c r="N139" s="166"/>
      <c r="O139" s="166"/>
      <c r="P139" s="166"/>
    </row>
    <row r="140" spans="1:16" ht="15.75" customHeight="1" x14ac:dyDescent="0.2">
      <c r="A140" s="184"/>
      <c r="B140" s="166"/>
      <c r="C140" s="166"/>
      <c r="D140" s="166"/>
      <c r="E140" s="166"/>
      <c r="F140" s="166"/>
      <c r="G140" s="166"/>
      <c r="H140" s="166"/>
      <c r="I140" s="166"/>
      <c r="J140" s="166"/>
      <c r="K140" s="166"/>
      <c r="L140" s="166"/>
      <c r="M140" s="166"/>
      <c r="N140" s="166"/>
      <c r="O140" s="166"/>
      <c r="P140" s="166"/>
    </row>
    <row r="141" spans="1:16" ht="15.75" customHeight="1" x14ac:dyDescent="0.2">
      <c r="A141" s="184"/>
      <c r="B141" s="166"/>
      <c r="C141" s="166"/>
      <c r="D141" s="166"/>
      <c r="E141" s="166"/>
      <c r="F141" s="166"/>
      <c r="G141" s="166"/>
      <c r="H141" s="166"/>
      <c r="I141" s="166"/>
      <c r="J141" s="166"/>
      <c r="K141" s="166"/>
      <c r="L141" s="166"/>
      <c r="M141" s="166"/>
      <c r="N141" s="166"/>
      <c r="O141" s="166"/>
      <c r="P141" s="166"/>
    </row>
    <row r="142" spans="1:16" ht="15.75" customHeight="1" x14ac:dyDescent="0.2">
      <c r="A142" s="184"/>
      <c r="B142" s="166"/>
      <c r="C142" s="166"/>
      <c r="D142" s="166"/>
      <c r="E142" s="166"/>
      <c r="F142" s="166"/>
      <c r="G142" s="166"/>
      <c r="H142" s="166"/>
      <c r="I142" s="166"/>
      <c r="J142" s="166"/>
      <c r="K142" s="166"/>
      <c r="L142" s="166"/>
      <c r="M142" s="166"/>
      <c r="N142" s="166"/>
      <c r="O142" s="166"/>
      <c r="P142" s="166"/>
    </row>
    <row r="143" spans="1:16" ht="15.75" customHeight="1" x14ac:dyDescent="0.2">
      <c r="A143" s="184"/>
      <c r="B143" s="166"/>
      <c r="C143" s="166"/>
      <c r="D143" s="166"/>
      <c r="E143" s="166"/>
      <c r="F143" s="166"/>
      <c r="G143" s="166"/>
      <c r="H143" s="166"/>
      <c r="I143" s="166"/>
      <c r="J143" s="166"/>
      <c r="K143" s="166"/>
      <c r="L143" s="166"/>
      <c r="M143" s="166"/>
      <c r="N143" s="166"/>
      <c r="O143" s="166"/>
      <c r="P143" s="166"/>
    </row>
    <row r="144" spans="1:16" ht="15.75" customHeight="1" x14ac:dyDescent="0.2">
      <c r="A144" s="184"/>
      <c r="B144" s="166"/>
      <c r="C144" s="166"/>
      <c r="D144" s="166"/>
      <c r="E144" s="166"/>
      <c r="F144" s="166"/>
      <c r="G144" s="166"/>
      <c r="H144" s="166"/>
      <c r="I144" s="166"/>
      <c r="J144" s="166"/>
      <c r="K144" s="166"/>
      <c r="L144" s="166"/>
      <c r="M144" s="166"/>
      <c r="N144" s="166"/>
      <c r="O144" s="166"/>
      <c r="P144" s="166"/>
    </row>
    <row r="145" spans="1:16" ht="15.75" customHeight="1" x14ac:dyDescent="0.2">
      <c r="A145" s="184"/>
      <c r="B145" s="166"/>
      <c r="C145" s="166"/>
      <c r="D145" s="166"/>
      <c r="E145" s="166"/>
      <c r="F145" s="166"/>
      <c r="G145" s="166"/>
      <c r="H145" s="166"/>
      <c r="I145" s="166"/>
      <c r="J145" s="166"/>
      <c r="K145" s="166"/>
      <c r="L145" s="166"/>
      <c r="M145" s="166"/>
      <c r="N145" s="166"/>
      <c r="O145" s="166"/>
      <c r="P145" s="166"/>
    </row>
    <row r="146" spans="1:16" ht="15.75" customHeight="1" x14ac:dyDescent="0.2">
      <c r="A146" s="184"/>
      <c r="B146" s="166"/>
      <c r="C146" s="166"/>
      <c r="D146" s="166"/>
      <c r="E146" s="166"/>
      <c r="F146" s="166"/>
      <c r="G146" s="166"/>
      <c r="H146" s="166"/>
      <c r="I146" s="166"/>
      <c r="J146" s="166"/>
      <c r="K146" s="166"/>
      <c r="L146" s="166"/>
      <c r="M146" s="166"/>
      <c r="N146" s="166"/>
      <c r="O146" s="166"/>
      <c r="P146" s="166"/>
    </row>
    <row r="147" spans="1:16" ht="15.75" customHeight="1" x14ac:dyDescent="0.2">
      <c r="A147" s="184"/>
      <c r="B147" s="166"/>
      <c r="C147" s="166"/>
      <c r="D147" s="166"/>
      <c r="E147" s="166"/>
      <c r="F147" s="166"/>
      <c r="G147" s="166"/>
      <c r="H147" s="166"/>
      <c r="I147" s="166"/>
      <c r="J147" s="166"/>
      <c r="K147" s="166"/>
      <c r="L147" s="166"/>
      <c r="M147" s="166"/>
      <c r="N147" s="166"/>
      <c r="O147" s="166"/>
      <c r="P147" s="166"/>
    </row>
    <row r="148" spans="1:16" ht="15.75" customHeight="1" x14ac:dyDescent="0.2">
      <c r="A148" s="184"/>
      <c r="B148" s="166"/>
      <c r="C148" s="166"/>
      <c r="D148" s="166"/>
      <c r="E148" s="166"/>
      <c r="F148" s="166"/>
      <c r="G148" s="166"/>
      <c r="H148" s="166"/>
      <c r="I148" s="166"/>
      <c r="J148" s="166"/>
      <c r="K148" s="166"/>
      <c r="L148" s="166"/>
      <c r="M148" s="166"/>
      <c r="N148" s="166"/>
      <c r="O148" s="166"/>
      <c r="P148" s="166"/>
    </row>
    <row r="149" spans="1:16" ht="15.75" customHeight="1" x14ac:dyDescent="0.2">
      <c r="A149" s="184"/>
      <c r="B149" s="166"/>
      <c r="C149" s="166"/>
      <c r="D149" s="166"/>
      <c r="E149" s="166"/>
      <c r="F149" s="166"/>
      <c r="G149" s="166"/>
      <c r="H149" s="166"/>
      <c r="I149" s="166"/>
      <c r="J149" s="166"/>
      <c r="K149" s="166"/>
      <c r="L149" s="166"/>
      <c r="M149" s="166"/>
      <c r="N149" s="166"/>
      <c r="O149" s="166"/>
      <c r="P149" s="166"/>
    </row>
    <row r="150" spans="1:16" ht="15.75" customHeight="1" x14ac:dyDescent="0.2">
      <c r="A150" s="184"/>
      <c r="B150" s="166"/>
      <c r="C150" s="166"/>
      <c r="D150" s="166"/>
      <c r="E150" s="166"/>
      <c r="F150" s="166"/>
      <c r="G150" s="166"/>
      <c r="H150" s="166"/>
      <c r="I150" s="166"/>
      <c r="J150" s="166"/>
      <c r="K150" s="166"/>
      <c r="L150" s="166"/>
      <c r="M150" s="166"/>
      <c r="N150" s="166"/>
      <c r="O150" s="166"/>
      <c r="P150" s="166"/>
    </row>
    <row r="151" spans="1:16" ht="15.75" customHeight="1" x14ac:dyDescent="0.2">
      <c r="A151" s="184"/>
      <c r="B151" s="166"/>
      <c r="C151" s="166"/>
      <c r="D151" s="166"/>
      <c r="E151" s="166"/>
      <c r="F151" s="166"/>
      <c r="G151" s="166"/>
      <c r="H151" s="166"/>
      <c r="I151" s="166"/>
      <c r="J151" s="166"/>
      <c r="K151" s="166"/>
      <c r="L151" s="166"/>
      <c r="M151" s="166"/>
      <c r="N151" s="166"/>
      <c r="O151" s="166"/>
      <c r="P151" s="166"/>
    </row>
    <row r="152" spans="1:16" ht="15.75" customHeight="1" x14ac:dyDescent="0.2">
      <c r="A152" s="184"/>
      <c r="B152" s="166"/>
      <c r="C152" s="166"/>
      <c r="D152" s="166"/>
      <c r="E152" s="166"/>
      <c r="F152" s="166"/>
      <c r="G152" s="166"/>
      <c r="H152" s="166"/>
      <c r="I152" s="166"/>
      <c r="J152" s="166"/>
      <c r="K152" s="166"/>
      <c r="L152" s="166"/>
      <c r="M152" s="166"/>
      <c r="N152" s="166"/>
      <c r="O152" s="166"/>
      <c r="P152" s="166"/>
    </row>
    <row r="153" spans="1:16" ht="15.75" customHeight="1" x14ac:dyDescent="0.2">
      <c r="A153" s="184"/>
      <c r="B153" s="166"/>
      <c r="C153" s="166"/>
      <c r="D153" s="166"/>
      <c r="E153" s="166"/>
      <c r="F153" s="166"/>
      <c r="G153" s="166"/>
      <c r="H153" s="166"/>
      <c r="I153" s="166"/>
      <c r="J153" s="166"/>
      <c r="K153" s="166"/>
      <c r="L153" s="166"/>
      <c r="M153" s="166"/>
      <c r="N153" s="166"/>
      <c r="O153" s="166"/>
      <c r="P153" s="166"/>
    </row>
    <row r="154" spans="1:16" ht="15.75" customHeight="1" x14ac:dyDescent="0.2">
      <c r="A154" s="184"/>
      <c r="B154" s="166"/>
      <c r="C154" s="166"/>
      <c r="D154" s="166"/>
      <c r="E154" s="166"/>
      <c r="F154" s="166"/>
      <c r="G154" s="166"/>
      <c r="H154" s="166"/>
      <c r="I154" s="166"/>
      <c r="J154" s="166"/>
      <c r="K154" s="166"/>
      <c r="L154" s="166"/>
      <c r="M154" s="166"/>
      <c r="N154" s="166"/>
      <c r="O154" s="166"/>
      <c r="P154" s="166"/>
    </row>
    <row r="155" spans="1:16" ht="15.75" customHeight="1" x14ac:dyDescent="0.2">
      <c r="A155" s="184"/>
      <c r="B155" s="166"/>
      <c r="C155" s="166"/>
      <c r="D155" s="166"/>
      <c r="E155" s="166"/>
      <c r="F155" s="166"/>
      <c r="G155" s="166"/>
      <c r="H155" s="166"/>
      <c r="I155" s="166"/>
      <c r="J155" s="166"/>
      <c r="K155" s="166"/>
      <c r="L155" s="166"/>
      <c r="M155" s="166"/>
      <c r="N155" s="166"/>
      <c r="O155" s="166"/>
      <c r="P155" s="166"/>
    </row>
    <row r="156" spans="1:16" ht="15.75" customHeight="1" x14ac:dyDescent="0.2">
      <c r="A156" s="184"/>
      <c r="B156" s="166"/>
      <c r="C156" s="166"/>
      <c r="D156" s="166"/>
      <c r="E156" s="166"/>
      <c r="F156" s="166"/>
      <c r="G156" s="166"/>
      <c r="H156" s="166"/>
      <c r="I156" s="166"/>
      <c r="J156" s="166"/>
      <c r="K156" s="166"/>
      <c r="L156" s="166"/>
      <c r="M156" s="166"/>
      <c r="N156" s="166"/>
      <c r="O156" s="166"/>
      <c r="P156" s="166"/>
    </row>
    <row r="157" spans="1:16" ht="15.75" customHeight="1" x14ac:dyDescent="0.2">
      <c r="A157" s="184"/>
      <c r="B157" s="166"/>
      <c r="C157" s="166"/>
      <c r="D157" s="166"/>
      <c r="E157" s="166"/>
      <c r="F157" s="166"/>
      <c r="G157" s="166"/>
      <c r="H157" s="166"/>
      <c r="I157" s="166"/>
      <c r="J157" s="166"/>
      <c r="K157" s="166"/>
      <c r="L157" s="166"/>
      <c r="M157" s="166"/>
      <c r="N157" s="166"/>
      <c r="O157" s="166"/>
      <c r="P157" s="166"/>
    </row>
    <row r="158" spans="1:16" ht="15.75" customHeight="1" x14ac:dyDescent="0.2">
      <c r="A158" s="184"/>
      <c r="B158" s="166"/>
      <c r="C158" s="166"/>
      <c r="D158" s="166"/>
      <c r="E158" s="166"/>
      <c r="F158" s="166"/>
      <c r="G158" s="166"/>
      <c r="H158" s="166"/>
      <c r="I158" s="166"/>
      <c r="J158" s="166"/>
      <c r="K158" s="166"/>
      <c r="L158" s="166"/>
      <c r="M158" s="166"/>
      <c r="N158" s="166"/>
      <c r="O158" s="166"/>
      <c r="P158" s="166"/>
    </row>
    <row r="159" spans="1:16" ht="15.75" customHeight="1" x14ac:dyDescent="0.2">
      <c r="G159" s="166"/>
      <c r="H159" s="166"/>
      <c r="I159" s="166"/>
      <c r="J159" s="166"/>
      <c r="K159" s="166"/>
      <c r="L159" s="166"/>
      <c r="M159" s="166"/>
      <c r="N159" s="166"/>
      <c r="O159" s="166"/>
      <c r="P159" s="166"/>
    </row>
    <row r="160" spans="1:16" ht="15.75" customHeight="1" x14ac:dyDescent="0.2">
      <c r="G160" s="166"/>
      <c r="H160" s="166"/>
      <c r="I160" s="166"/>
      <c r="J160" s="166"/>
      <c r="K160" s="166"/>
      <c r="L160" s="166"/>
      <c r="M160" s="166"/>
      <c r="N160" s="166"/>
      <c r="O160" s="166"/>
      <c r="P160" s="166"/>
    </row>
    <row r="161" spans="7:16" ht="15.75" customHeight="1" x14ac:dyDescent="0.2">
      <c r="G161" s="166"/>
      <c r="H161" s="166"/>
      <c r="I161" s="166"/>
      <c r="J161" s="166"/>
      <c r="K161" s="166"/>
      <c r="L161" s="166"/>
      <c r="M161" s="166"/>
      <c r="N161" s="166"/>
      <c r="O161" s="166"/>
      <c r="P161" s="166"/>
    </row>
    <row r="162" spans="7:16" ht="15.75" customHeight="1" x14ac:dyDescent="0.2">
      <c r="G162" s="166"/>
      <c r="H162" s="166"/>
      <c r="I162" s="166"/>
      <c r="J162" s="166"/>
      <c r="K162" s="166"/>
      <c r="L162" s="166"/>
      <c r="M162" s="166"/>
      <c r="N162" s="166"/>
      <c r="O162" s="166"/>
      <c r="P162" s="166"/>
    </row>
    <row r="163" spans="7:16" ht="15.75" customHeight="1" x14ac:dyDescent="0.2">
      <c r="G163" s="166"/>
      <c r="H163" s="166"/>
      <c r="I163" s="166"/>
      <c r="J163" s="166"/>
      <c r="K163" s="166"/>
      <c r="L163" s="166"/>
      <c r="M163" s="166"/>
      <c r="N163" s="166"/>
      <c r="O163" s="166"/>
      <c r="P163" s="166"/>
    </row>
    <row r="164" spans="7:16" ht="15.75" customHeight="1" x14ac:dyDescent="0.2">
      <c r="G164" s="166"/>
      <c r="H164" s="166"/>
      <c r="I164" s="166"/>
      <c r="J164" s="166"/>
      <c r="K164" s="166"/>
      <c r="L164" s="166"/>
      <c r="M164" s="166"/>
      <c r="N164" s="166"/>
      <c r="O164" s="166"/>
      <c r="P164" s="166"/>
    </row>
    <row r="165" spans="7:16" ht="15.75" customHeight="1" x14ac:dyDescent="0.2">
      <c r="G165" s="166"/>
      <c r="H165" s="166"/>
      <c r="I165" s="166"/>
      <c r="J165" s="166"/>
      <c r="K165" s="166"/>
      <c r="L165" s="166"/>
      <c r="M165" s="166"/>
      <c r="N165" s="166"/>
      <c r="O165" s="166"/>
      <c r="P165" s="166"/>
    </row>
    <row r="166" spans="7:16" ht="15.75" customHeight="1" x14ac:dyDescent="0.2">
      <c r="G166" s="166"/>
      <c r="H166" s="166"/>
      <c r="I166" s="166"/>
      <c r="J166" s="166"/>
      <c r="K166" s="166"/>
      <c r="L166" s="166"/>
      <c r="M166" s="166"/>
      <c r="N166" s="166"/>
      <c r="O166" s="166"/>
      <c r="P166" s="166"/>
    </row>
    <row r="167" spans="7:16" ht="15.75" customHeight="1" x14ac:dyDescent="0.2">
      <c r="G167" s="166"/>
      <c r="H167" s="166"/>
      <c r="I167" s="166"/>
      <c r="J167" s="166"/>
      <c r="K167" s="166"/>
      <c r="L167" s="166"/>
      <c r="M167" s="166"/>
      <c r="N167" s="166"/>
      <c r="O167" s="166"/>
      <c r="P167" s="166"/>
    </row>
    <row r="168" spans="7:16" ht="15.75" customHeight="1" x14ac:dyDescent="0.2">
      <c r="G168" s="166"/>
      <c r="H168" s="166"/>
      <c r="I168" s="166"/>
      <c r="J168" s="166"/>
      <c r="K168" s="166"/>
      <c r="L168" s="166"/>
      <c r="M168" s="166"/>
      <c r="N168" s="166"/>
      <c r="O168" s="166"/>
      <c r="P168" s="166"/>
    </row>
    <row r="169" spans="7:16" ht="15.75" customHeight="1" x14ac:dyDescent="0.2">
      <c r="G169" s="166"/>
      <c r="H169" s="166"/>
      <c r="I169" s="166"/>
      <c r="J169" s="166"/>
      <c r="K169" s="166"/>
      <c r="L169" s="166"/>
      <c r="M169" s="166"/>
      <c r="N169" s="166"/>
      <c r="O169" s="166"/>
      <c r="P169" s="166"/>
    </row>
    <row r="170" spans="7:16" ht="15.75" customHeight="1" x14ac:dyDescent="0.2">
      <c r="G170" s="166"/>
      <c r="H170" s="166"/>
      <c r="I170" s="166"/>
      <c r="J170" s="166"/>
      <c r="K170" s="166"/>
      <c r="L170" s="166"/>
      <c r="M170" s="166"/>
      <c r="N170" s="166"/>
      <c r="O170" s="166"/>
      <c r="P170" s="166"/>
    </row>
    <row r="171" spans="7:16" ht="15.75" customHeight="1" x14ac:dyDescent="0.2">
      <c r="G171" s="166"/>
      <c r="H171" s="166"/>
      <c r="I171" s="166"/>
      <c r="J171" s="166"/>
      <c r="K171" s="166"/>
      <c r="L171" s="166"/>
      <c r="M171" s="166"/>
      <c r="N171" s="166"/>
      <c r="O171" s="166"/>
      <c r="P171" s="166"/>
    </row>
    <row r="172" spans="7:16" ht="15.75" customHeight="1" x14ac:dyDescent="0.2">
      <c r="G172" s="166"/>
      <c r="H172" s="166"/>
      <c r="I172" s="166"/>
      <c r="J172" s="166"/>
      <c r="K172" s="166"/>
      <c r="L172" s="166"/>
      <c r="M172" s="166"/>
      <c r="N172" s="166"/>
      <c r="O172" s="166"/>
      <c r="P172" s="166"/>
    </row>
    <row r="173" spans="7:16" ht="15.75" customHeight="1" x14ac:dyDescent="0.2">
      <c r="G173" s="166"/>
      <c r="H173" s="166"/>
      <c r="I173" s="166"/>
      <c r="J173" s="166"/>
      <c r="K173" s="166"/>
      <c r="L173" s="166"/>
      <c r="M173" s="166"/>
      <c r="N173" s="166"/>
      <c r="O173" s="166"/>
      <c r="P173" s="166"/>
    </row>
    <row r="174" spans="7:16" ht="15.75" customHeight="1" x14ac:dyDescent="0.2">
      <c r="G174" s="166"/>
      <c r="H174" s="166"/>
      <c r="I174" s="166"/>
      <c r="J174" s="166"/>
      <c r="K174" s="166"/>
      <c r="L174" s="166"/>
      <c r="M174" s="166"/>
      <c r="N174" s="166"/>
      <c r="O174" s="166"/>
      <c r="P174" s="166"/>
    </row>
    <row r="175" spans="7:16" ht="15.75" customHeight="1" x14ac:dyDescent="0.2">
      <c r="G175" s="166"/>
      <c r="H175" s="166"/>
      <c r="I175" s="166"/>
      <c r="J175" s="166"/>
      <c r="K175" s="166"/>
      <c r="L175" s="166"/>
      <c r="M175" s="166"/>
      <c r="N175" s="166"/>
      <c r="O175" s="166"/>
      <c r="P175" s="166"/>
    </row>
    <row r="176" spans="7:16" ht="15.75" customHeight="1" x14ac:dyDescent="0.2">
      <c r="G176" s="166"/>
      <c r="H176" s="166"/>
      <c r="I176" s="166"/>
      <c r="J176" s="166"/>
      <c r="K176" s="166"/>
      <c r="L176" s="166"/>
      <c r="M176" s="166"/>
      <c r="N176" s="166"/>
      <c r="O176" s="166"/>
      <c r="P176" s="166"/>
    </row>
    <row r="177" spans="7:16" ht="15.75" customHeight="1" x14ac:dyDescent="0.2">
      <c r="G177" s="166"/>
      <c r="H177" s="166"/>
      <c r="I177" s="166"/>
      <c r="J177" s="166"/>
      <c r="K177" s="166"/>
      <c r="L177" s="166"/>
      <c r="M177" s="166"/>
      <c r="N177" s="166"/>
      <c r="O177" s="166"/>
      <c r="P177" s="166"/>
    </row>
    <row r="178" spans="7:16" ht="15.75" customHeight="1" x14ac:dyDescent="0.2">
      <c r="G178" s="166"/>
      <c r="H178" s="166"/>
      <c r="I178" s="166"/>
      <c r="J178" s="166"/>
      <c r="K178" s="166"/>
      <c r="L178" s="166"/>
      <c r="M178" s="166"/>
      <c r="N178" s="166"/>
      <c r="O178" s="166"/>
      <c r="P178" s="166"/>
    </row>
    <row r="179" spans="7:16" ht="15.75" customHeight="1" x14ac:dyDescent="0.2">
      <c r="G179" s="166"/>
      <c r="H179" s="166"/>
      <c r="I179" s="166"/>
      <c r="J179" s="166"/>
      <c r="K179" s="166"/>
      <c r="L179" s="166"/>
      <c r="M179" s="166"/>
      <c r="N179" s="166"/>
      <c r="O179" s="166"/>
      <c r="P179" s="166"/>
    </row>
    <row r="180" spans="7:16" ht="15.75" customHeight="1" x14ac:dyDescent="0.2">
      <c r="G180" s="166"/>
      <c r="H180" s="166"/>
      <c r="I180" s="166"/>
      <c r="J180" s="166"/>
      <c r="K180" s="166"/>
      <c r="L180" s="166"/>
      <c r="M180" s="166"/>
      <c r="N180" s="166"/>
      <c r="O180" s="166"/>
      <c r="P180" s="166"/>
    </row>
    <row r="181" spans="7:16" ht="15.75" customHeight="1" x14ac:dyDescent="0.2">
      <c r="G181" s="166"/>
      <c r="H181" s="166"/>
      <c r="I181" s="166"/>
      <c r="J181" s="166"/>
      <c r="K181" s="166"/>
      <c r="L181" s="166"/>
      <c r="M181" s="166"/>
      <c r="N181" s="166"/>
      <c r="O181" s="166"/>
      <c r="P181" s="166"/>
    </row>
    <row r="182" spans="7:16" ht="15.75" customHeight="1" x14ac:dyDescent="0.2">
      <c r="G182" s="166"/>
      <c r="H182" s="166"/>
      <c r="I182" s="166"/>
      <c r="J182" s="166"/>
      <c r="K182" s="166"/>
    </row>
  </sheetData>
  <sheetProtection password="B6E1" sheet="1" objects="1" scenarios="1" formatRows="0" selectLockedCells="1"/>
  <mergeCells count="22">
    <mergeCell ref="C20:D20"/>
    <mergeCell ref="C8:D8"/>
    <mergeCell ref="C9:D9"/>
    <mergeCell ref="C10:D10"/>
    <mergeCell ref="C11:D11"/>
    <mergeCell ref="A13:D13"/>
    <mergeCell ref="C14:D14"/>
    <mergeCell ref="A16:C16"/>
    <mergeCell ref="C15:D15"/>
    <mergeCell ref="C12:D12"/>
    <mergeCell ref="A18:D18"/>
    <mergeCell ref="C19:D19"/>
    <mergeCell ref="A1:F1"/>
    <mergeCell ref="L4:L6"/>
    <mergeCell ref="A5:D5"/>
    <mergeCell ref="J5:J7"/>
    <mergeCell ref="K5:K7"/>
    <mergeCell ref="A3:E3"/>
    <mergeCell ref="A2:E2"/>
    <mergeCell ref="C4:D4"/>
    <mergeCell ref="C6:D6"/>
    <mergeCell ref="C7:D7"/>
  </mergeCells>
  <dataValidations count="4">
    <dataValidation type="decimal" operator="greaterThanOrEqual" allowBlank="1" showInputMessage="1" showErrorMessage="1" errorTitle="Conteúdo Inválido" error="Digite apenas números ou deixe em branco." sqref="C6:D12">
      <formula1>0</formula1>
    </dataValidation>
    <dataValidation type="whole" operator="greaterThanOrEqual" allowBlank="1" showInputMessage="1" showErrorMessage="1" errorTitle="Conteúdo Inválido" error="Digite apenas números inteiros ou deixe em branco." sqref="C14:D15">
      <formula1>0</formula1>
    </dataValidation>
    <dataValidation operator="greaterThanOrEqual" allowBlank="1" showInputMessage="1" showErrorMessage="1" sqref="E17 E6:E12 E14:E15 E19:E20"/>
    <dataValidation type="list" allowBlank="1" showInputMessage="1" showErrorMessage="1" errorTitle="CONTEÚDO INVÁLIDO" error="Selecione apenas &quot;SIM&quot;, &quot;NÃO&quot; ou DEL para limpar o campo._x000a_" prompt="Selecione &quot;SIM&quot; ou &quot;NÃO&quot;" sqref="C17 C19:D19 C20:D20">
      <formula1>$A$24:$A$26</formula1>
    </dataValidation>
  </dataValidations>
  <pageMargins left="0.511811024" right="0.511811024" top="0.78740157499999996" bottom="0.78740157499999996" header="0.31496062000000002" footer="0.31496062000000002"/>
  <pageSetup paperSize="9" orientation="portrait"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8">
    <tabColor theme="4" tint="0.59999389629810485"/>
  </sheetPr>
  <dimension ref="A1:Y54"/>
  <sheetViews>
    <sheetView showGridLines="0" topLeftCell="A2" zoomScale="70" zoomScaleNormal="70" workbookViewId="0">
      <selection activeCell="C7" sqref="C7"/>
    </sheetView>
  </sheetViews>
  <sheetFormatPr defaultColWidth="14.42578125" defaultRowHeight="15.75" customHeight="1" x14ac:dyDescent="0.2"/>
  <cols>
    <col min="1" max="1" width="14.42578125" style="36"/>
    <col min="2" max="2" width="93.42578125" style="10" customWidth="1"/>
    <col min="3" max="3" width="17.28515625" style="10" customWidth="1"/>
    <col min="4" max="4" width="67.140625" style="10" customWidth="1"/>
    <col min="5" max="5" width="7.85546875" style="10" hidden="1" customWidth="1"/>
    <col min="6" max="6" width="9.28515625" style="10" hidden="1" customWidth="1"/>
    <col min="7" max="7" width="3.28515625" style="10" hidden="1" customWidth="1"/>
    <col min="8" max="16384" width="14.42578125" style="10"/>
  </cols>
  <sheetData>
    <row r="1" spans="1:23" s="39" customFormat="1" ht="33" hidden="1" customHeight="1" thickBot="1" x14ac:dyDescent="0.25">
      <c r="A1" s="298" t="s">
        <v>399</v>
      </c>
      <c r="B1" s="298"/>
      <c r="C1" s="298"/>
      <c r="D1" s="298"/>
      <c r="E1" s="380"/>
      <c r="F1" s="380"/>
    </row>
    <row r="2" spans="1:23" s="39" customFormat="1" ht="133.5" customHeight="1" x14ac:dyDescent="0.2">
      <c r="A2" s="381" t="s">
        <v>413</v>
      </c>
      <c r="B2" s="382"/>
      <c r="C2" s="382"/>
      <c r="D2" s="383"/>
      <c r="E2" s="191"/>
      <c r="F2" s="72"/>
      <c r="G2" s="72"/>
      <c r="H2" s="73"/>
      <c r="I2" s="73"/>
      <c r="J2" s="73"/>
      <c r="K2" s="73"/>
      <c r="L2" s="73"/>
    </row>
    <row r="3" spans="1:23" ht="21" x14ac:dyDescent="0.35">
      <c r="A3" s="384" t="s">
        <v>63</v>
      </c>
      <c r="B3" s="384"/>
      <c r="C3" s="384"/>
      <c r="D3" s="384"/>
      <c r="E3" s="192"/>
      <c r="F3" s="193"/>
      <c r="G3" s="193"/>
      <c r="H3" s="32"/>
      <c r="I3" s="32"/>
      <c r="J3" s="32"/>
      <c r="K3" s="32"/>
      <c r="L3" s="32"/>
      <c r="M3" s="32"/>
      <c r="N3" s="32"/>
      <c r="O3" s="32"/>
      <c r="P3" s="32"/>
      <c r="Q3" s="32"/>
      <c r="R3" s="32"/>
      <c r="S3" s="32"/>
      <c r="T3" s="32"/>
      <c r="U3" s="32"/>
      <c r="V3" s="32"/>
      <c r="W3" s="32"/>
    </row>
    <row r="4" spans="1:23" s="196" customFormat="1" ht="24" customHeight="1" x14ac:dyDescent="0.25">
      <c r="A4" s="127" t="s">
        <v>65</v>
      </c>
      <c r="B4" s="127" t="s">
        <v>90</v>
      </c>
      <c r="C4" s="127" t="s">
        <v>0</v>
      </c>
      <c r="D4" s="127" t="s">
        <v>401</v>
      </c>
      <c r="E4" s="194" t="s">
        <v>176</v>
      </c>
      <c r="F4" s="163" t="s">
        <v>177</v>
      </c>
      <c r="G4" s="195"/>
      <c r="H4" s="195"/>
      <c r="I4" s="195"/>
      <c r="J4" s="195"/>
      <c r="K4" s="195"/>
      <c r="L4" s="195"/>
      <c r="M4" s="195"/>
      <c r="N4" s="195"/>
      <c r="O4" s="195"/>
      <c r="P4" s="195"/>
      <c r="Q4" s="195"/>
      <c r="R4" s="195"/>
      <c r="S4" s="195"/>
      <c r="T4" s="195"/>
      <c r="U4" s="195"/>
      <c r="V4" s="195"/>
      <c r="W4" s="195"/>
    </row>
    <row r="5" spans="1:23" s="31" customFormat="1" ht="31.5" customHeight="1" x14ac:dyDescent="0.2">
      <c r="A5" s="197">
        <v>154</v>
      </c>
      <c r="B5" s="198" t="s">
        <v>140</v>
      </c>
      <c r="C5" s="200">
        <v>336</v>
      </c>
      <c r="D5" s="201"/>
      <c r="E5" s="150">
        <f t="shared" ref="E5:E12" si="0">COUNTIF(C5,"&gt;=0")</f>
        <v>1</v>
      </c>
      <c r="F5" s="20">
        <v>1</v>
      </c>
      <c r="G5" s="29" t="s">
        <v>248</v>
      </c>
      <c r="H5" s="29"/>
      <c r="I5" s="29"/>
      <c r="J5" s="29"/>
      <c r="K5" s="29"/>
      <c r="L5" s="29"/>
      <c r="M5" s="29"/>
      <c r="N5" s="29"/>
      <c r="O5" s="29"/>
      <c r="P5" s="29"/>
      <c r="Q5" s="29"/>
      <c r="R5" s="29"/>
      <c r="S5" s="29"/>
      <c r="T5" s="29"/>
      <c r="U5" s="29"/>
      <c r="V5" s="29"/>
      <c r="W5" s="29"/>
    </row>
    <row r="6" spans="1:23" s="31" customFormat="1" ht="31.5" customHeight="1" x14ac:dyDescent="0.2">
      <c r="A6" s="197">
        <v>155</v>
      </c>
      <c r="B6" s="198" t="s">
        <v>141</v>
      </c>
      <c r="C6" s="200">
        <v>96</v>
      </c>
      <c r="D6" s="202"/>
      <c r="E6" s="129">
        <f t="shared" si="0"/>
        <v>1</v>
      </c>
      <c r="F6" s="20">
        <v>1</v>
      </c>
      <c r="G6" s="29" t="s">
        <v>248</v>
      </c>
      <c r="H6" s="29"/>
      <c r="I6" s="29"/>
      <c r="J6" s="29"/>
      <c r="K6" s="29"/>
      <c r="L6" s="29"/>
      <c r="M6" s="29"/>
      <c r="N6" s="29"/>
      <c r="O6" s="29"/>
      <c r="P6" s="29"/>
      <c r="Q6" s="29"/>
      <c r="R6" s="29"/>
      <c r="S6" s="29"/>
      <c r="T6" s="29"/>
      <c r="U6" s="29"/>
      <c r="V6" s="29"/>
      <c r="W6" s="29"/>
    </row>
    <row r="7" spans="1:23" s="31" customFormat="1" ht="31.5" customHeight="1" x14ac:dyDescent="0.2">
      <c r="A7" s="197">
        <v>156</v>
      </c>
      <c r="B7" s="198" t="s">
        <v>142</v>
      </c>
      <c r="C7" s="200">
        <v>26</v>
      </c>
      <c r="D7" s="202"/>
      <c r="E7" s="129">
        <f t="shared" si="0"/>
        <v>1</v>
      </c>
      <c r="F7" s="20">
        <v>1</v>
      </c>
      <c r="G7" s="29" t="s">
        <v>248</v>
      </c>
      <c r="H7" s="29"/>
      <c r="I7" s="29"/>
      <c r="J7" s="29"/>
      <c r="K7" s="29"/>
      <c r="L7" s="29"/>
      <c r="M7" s="29"/>
      <c r="N7" s="29"/>
      <c r="O7" s="29"/>
      <c r="P7" s="29"/>
      <c r="Q7" s="29"/>
      <c r="R7" s="29"/>
      <c r="S7" s="29"/>
      <c r="T7" s="29"/>
      <c r="U7" s="29"/>
      <c r="V7" s="29"/>
      <c r="W7" s="29"/>
    </row>
    <row r="8" spans="1:23" s="31" customFormat="1" ht="31.5" customHeight="1" x14ac:dyDescent="0.2">
      <c r="A8" s="197">
        <v>157</v>
      </c>
      <c r="B8" s="198" t="s">
        <v>74</v>
      </c>
      <c r="C8" s="200">
        <v>5</v>
      </c>
      <c r="D8" s="202"/>
      <c r="E8" s="129">
        <f t="shared" si="0"/>
        <v>1</v>
      </c>
      <c r="F8" s="20">
        <v>1</v>
      </c>
      <c r="G8" s="29" t="s">
        <v>248</v>
      </c>
      <c r="H8" s="29"/>
      <c r="I8" s="29"/>
      <c r="J8" s="29"/>
      <c r="K8" s="29"/>
      <c r="L8" s="29"/>
      <c r="M8" s="29"/>
      <c r="N8" s="29"/>
      <c r="O8" s="29"/>
      <c r="P8" s="29"/>
      <c r="Q8" s="29"/>
      <c r="R8" s="29"/>
      <c r="S8" s="29"/>
      <c r="T8" s="29"/>
      <c r="U8" s="29"/>
      <c r="V8" s="29"/>
      <c r="W8" s="29"/>
    </row>
    <row r="9" spans="1:23" s="31" customFormat="1" ht="31.5" customHeight="1" x14ac:dyDescent="0.2">
      <c r="A9" s="197">
        <v>158</v>
      </c>
      <c r="B9" s="198" t="s">
        <v>75</v>
      </c>
      <c r="C9" s="200">
        <v>5</v>
      </c>
      <c r="D9" s="202"/>
      <c r="E9" s="129">
        <f t="shared" si="0"/>
        <v>1</v>
      </c>
      <c r="F9" s="20">
        <v>1</v>
      </c>
      <c r="G9" s="29" t="s">
        <v>248</v>
      </c>
      <c r="H9" s="29"/>
      <c r="I9" s="29"/>
      <c r="J9" s="29"/>
      <c r="K9" s="29"/>
      <c r="L9" s="29"/>
      <c r="M9" s="29"/>
      <c r="N9" s="29"/>
      <c r="O9" s="29"/>
      <c r="P9" s="29"/>
      <c r="Q9" s="29"/>
      <c r="R9" s="29"/>
      <c r="S9" s="29"/>
      <c r="T9" s="29"/>
      <c r="U9" s="29"/>
      <c r="V9" s="29"/>
      <c r="W9" s="29"/>
    </row>
    <row r="10" spans="1:23" s="31" customFormat="1" ht="31.5" customHeight="1" x14ac:dyDescent="0.2">
      <c r="A10" s="197">
        <v>159</v>
      </c>
      <c r="B10" s="198" t="s">
        <v>25</v>
      </c>
      <c r="C10" s="200">
        <v>720</v>
      </c>
      <c r="D10" s="202"/>
      <c r="E10" s="129">
        <f t="shared" si="0"/>
        <v>1</v>
      </c>
      <c r="F10" s="20">
        <v>1</v>
      </c>
      <c r="G10" s="29" t="s">
        <v>248</v>
      </c>
      <c r="H10" s="29"/>
      <c r="I10" s="29"/>
      <c r="J10" s="29"/>
      <c r="K10" s="29"/>
      <c r="L10" s="29"/>
      <c r="M10" s="29"/>
      <c r="N10" s="29"/>
      <c r="O10" s="29"/>
      <c r="P10" s="29"/>
      <c r="Q10" s="29"/>
      <c r="R10" s="29"/>
      <c r="S10" s="29"/>
      <c r="T10" s="29"/>
      <c r="U10" s="29"/>
      <c r="V10" s="29"/>
      <c r="W10" s="29"/>
    </row>
    <row r="11" spans="1:23" s="31" customFormat="1" ht="31.5" customHeight="1" x14ac:dyDescent="0.2">
      <c r="A11" s="197">
        <v>160</v>
      </c>
      <c r="B11" s="198" t="s">
        <v>76</v>
      </c>
      <c r="C11" s="200">
        <v>20000</v>
      </c>
      <c r="D11" s="202"/>
      <c r="E11" s="129">
        <f t="shared" si="0"/>
        <v>1</v>
      </c>
      <c r="F11" s="20">
        <v>1</v>
      </c>
      <c r="G11" s="29" t="s">
        <v>248</v>
      </c>
      <c r="H11" s="29"/>
      <c r="I11" s="29"/>
      <c r="J11" s="29"/>
      <c r="K11" s="29"/>
      <c r="L11" s="29"/>
      <c r="M11" s="29"/>
      <c r="N11" s="29"/>
      <c r="O11" s="29"/>
      <c r="P11" s="29"/>
      <c r="Q11" s="29"/>
      <c r="R11" s="29"/>
      <c r="S11" s="29"/>
      <c r="T11" s="29"/>
      <c r="U11" s="29"/>
      <c r="V11" s="29"/>
      <c r="W11" s="29"/>
    </row>
    <row r="12" spans="1:23" s="31" customFormat="1" ht="31.5" customHeight="1" x14ac:dyDescent="0.2">
      <c r="A12" s="197">
        <v>161</v>
      </c>
      <c r="B12" s="198" t="s">
        <v>77</v>
      </c>
      <c r="C12" s="200">
        <v>400</v>
      </c>
      <c r="D12" s="202"/>
      <c r="E12" s="129">
        <f t="shared" si="0"/>
        <v>1</v>
      </c>
      <c r="F12" s="20">
        <v>1</v>
      </c>
      <c r="G12" s="29" t="s">
        <v>248</v>
      </c>
      <c r="H12" s="29"/>
      <c r="I12" s="29"/>
      <c r="J12" s="29"/>
      <c r="K12" s="29"/>
      <c r="L12" s="29"/>
      <c r="M12" s="29"/>
      <c r="N12" s="29"/>
      <c r="O12" s="29"/>
      <c r="P12" s="29"/>
      <c r="Q12" s="29"/>
      <c r="R12" s="29"/>
      <c r="S12" s="29"/>
      <c r="T12" s="29"/>
      <c r="U12" s="29"/>
      <c r="V12" s="29"/>
      <c r="W12" s="29"/>
    </row>
    <row r="13" spans="1:23" s="196" customFormat="1" ht="27.75" customHeight="1" x14ac:dyDescent="0.25">
      <c r="A13" s="199"/>
      <c r="B13" s="195"/>
      <c r="C13" s="195"/>
      <c r="D13" s="195"/>
      <c r="E13" s="20">
        <f>SUM(E5:E12)</f>
        <v>8</v>
      </c>
      <c r="F13" s="20">
        <v>8</v>
      </c>
      <c r="G13" s="195"/>
      <c r="H13" s="195"/>
      <c r="I13" s="195"/>
      <c r="J13" s="195"/>
      <c r="K13" s="195"/>
      <c r="L13" s="195"/>
      <c r="M13" s="195"/>
      <c r="N13" s="195"/>
      <c r="O13" s="195"/>
      <c r="P13" s="195"/>
      <c r="Q13" s="195"/>
      <c r="R13" s="195"/>
      <c r="S13" s="195"/>
      <c r="T13" s="195"/>
      <c r="U13" s="195"/>
      <c r="V13" s="195"/>
      <c r="W13" s="195"/>
    </row>
    <row r="14" spans="1:23" s="196" customFormat="1" ht="15.75" customHeight="1" x14ac:dyDescent="0.25">
      <c r="A14" s="199"/>
      <c r="B14" s="195"/>
      <c r="C14" s="195"/>
      <c r="D14" s="195"/>
      <c r="E14" s="195"/>
      <c r="F14" s="195"/>
      <c r="G14" s="195"/>
      <c r="H14" s="195"/>
      <c r="I14" s="195"/>
      <c r="J14" s="195"/>
      <c r="K14" s="195"/>
      <c r="L14" s="195"/>
      <c r="M14" s="195"/>
      <c r="N14" s="195"/>
      <c r="O14" s="195"/>
      <c r="P14" s="195"/>
      <c r="Q14" s="195"/>
      <c r="R14" s="195"/>
      <c r="S14" s="195"/>
      <c r="T14" s="195"/>
      <c r="U14" s="195"/>
      <c r="V14" s="195"/>
      <c r="W14" s="195"/>
    </row>
    <row r="15" spans="1:23" s="196" customFormat="1" ht="15.75" customHeight="1" x14ac:dyDescent="0.25">
      <c r="A15" s="199"/>
      <c r="B15" s="195"/>
      <c r="C15" s="195"/>
      <c r="D15" s="195"/>
      <c r="E15" s="195"/>
      <c r="F15" s="195"/>
      <c r="G15" s="195"/>
      <c r="H15" s="195"/>
      <c r="I15" s="195"/>
      <c r="J15" s="195"/>
      <c r="K15" s="195"/>
      <c r="L15" s="195"/>
      <c r="M15" s="195"/>
      <c r="N15" s="195"/>
      <c r="O15" s="195"/>
      <c r="P15" s="195"/>
      <c r="Q15" s="195"/>
      <c r="R15" s="195"/>
      <c r="S15" s="195"/>
      <c r="T15" s="195"/>
      <c r="U15" s="195"/>
      <c r="V15" s="195"/>
      <c r="W15" s="195"/>
    </row>
    <row r="16" spans="1:23" s="196" customFormat="1" ht="15.75" customHeight="1" x14ac:dyDescent="0.25">
      <c r="A16" s="199"/>
      <c r="B16" s="195"/>
      <c r="C16" s="195"/>
      <c r="D16" s="195"/>
      <c r="E16" s="195"/>
      <c r="F16" s="195"/>
      <c r="G16" s="195"/>
      <c r="H16" s="195"/>
      <c r="I16" s="195"/>
      <c r="J16" s="195"/>
      <c r="K16" s="195"/>
      <c r="L16" s="195"/>
      <c r="M16" s="195"/>
      <c r="N16" s="195"/>
      <c r="O16" s="195"/>
      <c r="P16" s="195"/>
      <c r="Q16" s="195"/>
      <c r="R16" s="195"/>
      <c r="S16" s="195"/>
      <c r="T16" s="195"/>
      <c r="U16" s="195"/>
      <c r="V16" s="195"/>
      <c r="W16" s="195"/>
    </row>
    <row r="17" spans="1:25" ht="15.75" customHeight="1" x14ac:dyDescent="0.2">
      <c r="A17" s="33"/>
      <c r="B17" s="32"/>
      <c r="C17" s="32"/>
      <c r="D17" s="32"/>
      <c r="E17" s="32"/>
      <c r="F17" s="32"/>
      <c r="G17" s="32"/>
      <c r="H17" s="32"/>
      <c r="I17" s="32"/>
      <c r="J17" s="32"/>
      <c r="K17" s="32"/>
      <c r="L17" s="32"/>
      <c r="M17" s="32"/>
      <c r="N17" s="32"/>
      <c r="O17" s="32"/>
      <c r="P17" s="32"/>
      <c r="Q17" s="32"/>
      <c r="R17" s="32"/>
      <c r="S17" s="32"/>
      <c r="T17" s="32"/>
      <c r="U17" s="32"/>
      <c r="V17" s="32"/>
      <c r="W17" s="32"/>
    </row>
    <row r="18" spans="1:25" ht="15.75" customHeight="1" x14ac:dyDescent="0.2">
      <c r="A18" s="33"/>
      <c r="B18" s="32"/>
      <c r="C18" s="32"/>
      <c r="D18" s="32"/>
      <c r="E18" s="32"/>
      <c r="F18" s="32"/>
      <c r="G18" s="32"/>
      <c r="H18" s="32"/>
      <c r="I18" s="32"/>
      <c r="J18" s="32"/>
      <c r="K18" s="32"/>
      <c r="L18" s="32"/>
      <c r="M18" s="32"/>
      <c r="N18" s="32"/>
      <c r="O18" s="32"/>
      <c r="P18" s="32"/>
      <c r="Q18" s="32"/>
      <c r="R18" s="32"/>
      <c r="S18" s="32"/>
      <c r="T18" s="32"/>
      <c r="U18" s="32"/>
      <c r="V18" s="32"/>
      <c r="W18" s="32"/>
    </row>
    <row r="19" spans="1:25" ht="15.75" customHeight="1" x14ac:dyDescent="0.2">
      <c r="A19" s="33"/>
      <c r="B19" s="32"/>
      <c r="C19" s="32"/>
      <c r="D19" s="32"/>
      <c r="E19" s="32"/>
      <c r="F19" s="32"/>
      <c r="G19" s="32"/>
      <c r="H19" s="32"/>
      <c r="I19" s="32"/>
      <c r="J19" s="32"/>
      <c r="K19" s="32"/>
      <c r="L19" s="32"/>
      <c r="M19" s="32"/>
      <c r="N19" s="32"/>
      <c r="O19" s="32"/>
      <c r="P19" s="32"/>
      <c r="Q19" s="32"/>
      <c r="R19" s="32"/>
      <c r="S19" s="32"/>
      <c r="T19" s="32"/>
      <c r="U19" s="32"/>
      <c r="V19" s="32"/>
      <c r="W19" s="32"/>
    </row>
    <row r="20" spans="1:25" ht="15.75" customHeight="1" x14ac:dyDescent="0.2">
      <c r="A20" s="33"/>
      <c r="B20" s="32"/>
      <c r="C20" s="32"/>
      <c r="D20" s="32"/>
      <c r="E20" s="32"/>
      <c r="F20" s="32"/>
      <c r="G20" s="32"/>
      <c r="H20" s="32"/>
      <c r="I20" s="32"/>
      <c r="J20" s="32"/>
      <c r="K20" s="32"/>
      <c r="L20" s="32"/>
      <c r="M20" s="32"/>
      <c r="N20" s="32"/>
      <c r="O20" s="32"/>
      <c r="P20" s="32"/>
      <c r="Q20" s="32"/>
      <c r="R20" s="32"/>
      <c r="S20" s="32"/>
      <c r="T20" s="32"/>
      <c r="U20" s="32"/>
      <c r="V20" s="32"/>
      <c r="W20" s="32"/>
    </row>
    <row r="21" spans="1:25" ht="15.75" customHeight="1" x14ac:dyDescent="0.2">
      <c r="A21" s="33"/>
      <c r="B21" s="32"/>
      <c r="C21" s="32"/>
      <c r="D21" s="32"/>
      <c r="E21" s="32"/>
      <c r="F21" s="32"/>
      <c r="G21" s="32"/>
      <c r="H21" s="32"/>
      <c r="I21" s="32"/>
      <c r="J21" s="32"/>
      <c r="K21" s="32"/>
      <c r="L21" s="32"/>
      <c r="M21" s="32"/>
      <c r="N21" s="32"/>
      <c r="O21" s="32"/>
      <c r="P21" s="32"/>
      <c r="Q21" s="32"/>
      <c r="R21" s="32"/>
      <c r="S21" s="32"/>
      <c r="T21" s="32"/>
      <c r="U21" s="32"/>
      <c r="V21" s="32"/>
      <c r="W21" s="32"/>
    </row>
    <row r="22" spans="1:25" ht="15.75" customHeight="1" x14ac:dyDescent="0.2">
      <c r="A22" s="33"/>
      <c r="B22" s="32"/>
      <c r="C22" s="32"/>
      <c r="D22" s="32"/>
      <c r="E22" s="32"/>
      <c r="F22" s="32"/>
      <c r="G22" s="32"/>
      <c r="H22" s="32"/>
      <c r="I22" s="32"/>
      <c r="J22" s="32"/>
      <c r="K22" s="32"/>
      <c r="L22" s="32"/>
      <c r="M22" s="32"/>
      <c r="N22" s="32"/>
      <c r="O22" s="32"/>
      <c r="P22" s="32"/>
      <c r="Q22" s="32"/>
      <c r="R22" s="32"/>
      <c r="S22" s="32"/>
      <c r="T22" s="32"/>
      <c r="U22" s="32"/>
      <c r="V22" s="32"/>
      <c r="W22" s="32"/>
    </row>
    <row r="23" spans="1:25" ht="15.75" customHeight="1" x14ac:dyDescent="0.2">
      <c r="A23" s="33"/>
      <c r="B23" s="32"/>
      <c r="C23" s="32"/>
      <c r="D23" s="32"/>
      <c r="E23" s="32"/>
      <c r="F23" s="32"/>
      <c r="G23" s="32"/>
      <c r="H23" s="32"/>
      <c r="I23" s="32"/>
      <c r="J23" s="32"/>
      <c r="K23" s="32"/>
      <c r="L23" s="32"/>
      <c r="M23" s="32"/>
      <c r="N23" s="32"/>
      <c r="O23" s="32"/>
      <c r="P23" s="32"/>
      <c r="Q23" s="32"/>
      <c r="R23" s="32"/>
      <c r="S23" s="32"/>
      <c r="T23" s="32"/>
      <c r="U23" s="32"/>
      <c r="V23" s="32"/>
      <c r="W23" s="32"/>
    </row>
    <row r="24" spans="1:25" ht="15.75" customHeight="1" x14ac:dyDescent="0.2">
      <c r="A24" s="33"/>
      <c r="B24" s="32"/>
      <c r="C24" s="32"/>
      <c r="D24" s="32"/>
      <c r="E24" s="32"/>
      <c r="F24" s="32"/>
      <c r="G24" s="32"/>
      <c r="H24" s="32"/>
      <c r="I24" s="32"/>
      <c r="J24" s="32"/>
      <c r="K24" s="32"/>
      <c r="L24" s="32"/>
      <c r="M24" s="32"/>
      <c r="N24" s="32"/>
      <c r="O24" s="32"/>
      <c r="P24" s="32"/>
      <c r="Q24" s="32"/>
      <c r="R24" s="32"/>
      <c r="S24" s="32"/>
      <c r="T24" s="32"/>
      <c r="U24" s="32"/>
      <c r="V24" s="32"/>
      <c r="W24" s="32"/>
    </row>
    <row r="25" spans="1:25" ht="15.75" customHeight="1" x14ac:dyDescent="0.2">
      <c r="A25" s="33"/>
      <c r="B25" s="32"/>
      <c r="C25" s="32"/>
      <c r="D25" s="32"/>
      <c r="E25" s="32"/>
      <c r="F25" s="32"/>
      <c r="G25" s="32"/>
      <c r="H25" s="32"/>
      <c r="I25" s="32"/>
      <c r="J25" s="32"/>
      <c r="K25" s="32"/>
      <c r="L25" s="32"/>
      <c r="M25" s="32"/>
      <c r="N25" s="32"/>
      <c r="O25" s="32"/>
      <c r="P25" s="32"/>
      <c r="Q25" s="32"/>
      <c r="R25" s="32"/>
      <c r="S25" s="32"/>
      <c r="T25" s="32"/>
      <c r="U25" s="32"/>
      <c r="V25" s="32"/>
      <c r="W25" s="32"/>
    </row>
    <row r="26" spans="1:25" ht="15.75" customHeight="1" x14ac:dyDescent="0.2">
      <c r="A26" s="33"/>
      <c r="B26" s="32"/>
      <c r="C26" s="32"/>
      <c r="D26" s="32"/>
      <c r="E26" s="32"/>
      <c r="F26" s="32"/>
      <c r="G26" s="32"/>
      <c r="H26" s="32"/>
      <c r="I26" s="32"/>
      <c r="J26" s="32"/>
      <c r="K26" s="32"/>
      <c r="L26" s="32"/>
      <c r="M26" s="32"/>
      <c r="N26" s="32"/>
      <c r="O26" s="32"/>
      <c r="P26" s="32"/>
      <c r="Q26" s="32"/>
      <c r="R26" s="32"/>
      <c r="S26" s="32"/>
      <c r="T26" s="32"/>
      <c r="U26" s="32"/>
      <c r="V26" s="32"/>
      <c r="W26" s="32"/>
    </row>
    <row r="27" spans="1:25" ht="15.75" customHeight="1" x14ac:dyDescent="0.2">
      <c r="A27" s="33"/>
      <c r="B27" s="32"/>
      <c r="C27" s="32"/>
      <c r="D27" s="32"/>
      <c r="E27" s="32"/>
      <c r="F27" s="32"/>
      <c r="G27" s="32"/>
      <c r="H27" s="32"/>
      <c r="I27" s="32"/>
      <c r="J27" s="32"/>
      <c r="K27" s="32"/>
      <c r="L27" s="32"/>
      <c r="M27" s="32"/>
      <c r="N27" s="32"/>
      <c r="O27" s="32"/>
      <c r="P27" s="32"/>
      <c r="Q27" s="32"/>
      <c r="R27" s="32"/>
      <c r="S27" s="32"/>
      <c r="T27" s="32"/>
      <c r="U27" s="32"/>
      <c r="V27" s="32"/>
      <c r="W27" s="32"/>
    </row>
    <row r="28" spans="1:25" ht="15.75" customHeight="1" x14ac:dyDescent="0.2">
      <c r="A28" s="33"/>
      <c r="B28" s="32"/>
      <c r="C28" s="32"/>
      <c r="D28" s="32"/>
      <c r="E28" s="32"/>
      <c r="F28" s="32"/>
      <c r="G28" s="32"/>
      <c r="H28" s="32"/>
      <c r="I28" s="32"/>
      <c r="J28" s="32"/>
      <c r="K28" s="32"/>
      <c r="L28" s="32"/>
      <c r="M28" s="32"/>
      <c r="N28" s="32"/>
      <c r="O28" s="32"/>
      <c r="P28" s="32"/>
      <c r="Q28" s="32"/>
      <c r="R28" s="32"/>
      <c r="S28" s="32"/>
      <c r="T28" s="32"/>
      <c r="U28" s="32"/>
      <c r="V28" s="32"/>
      <c r="W28" s="32"/>
    </row>
    <row r="29" spans="1:25" ht="15.75" customHeight="1" x14ac:dyDescent="0.2">
      <c r="A29" s="33"/>
      <c r="B29" s="32"/>
      <c r="C29" s="32"/>
      <c r="D29" s="32"/>
      <c r="E29" s="32"/>
      <c r="F29" s="32"/>
      <c r="G29" s="32"/>
      <c r="H29" s="32"/>
      <c r="I29" s="32"/>
      <c r="J29" s="32"/>
      <c r="K29" s="32"/>
      <c r="L29" s="32"/>
      <c r="M29" s="32"/>
      <c r="N29" s="32"/>
      <c r="O29" s="32"/>
      <c r="P29" s="32"/>
      <c r="Q29" s="32"/>
      <c r="R29" s="32"/>
      <c r="S29" s="32"/>
      <c r="T29" s="32"/>
      <c r="U29" s="32"/>
      <c r="V29" s="32"/>
      <c r="W29" s="32"/>
    </row>
    <row r="30" spans="1:25" ht="15.75" customHeight="1" x14ac:dyDescent="0.2">
      <c r="A30" s="33"/>
      <c r="B30" s="32"/>
      <c r="C30" s="32"/>
      <c r="D30" s="32"/>
      <c r="E30" s="32"/>
      <c r="F30" s="32"/>
      <c r="G30" s="32"/>
      <c r="H30" s="32"/>
      <c r="I30" s="32"/>
      <c r="J30" s="32"/>
      <c r="K30" s="32"/>
      <c r="L30" s="32"/>
      <c r="M30" s="32"/>
      <c r="N30" s="32"/>
      <c r="O30" s="32"/>
      <c r="P30" s="32"/>
      <c r="Q30" s="32"/>
      <c r="R30" s="32"/>
      <c r="S30" s="32"/>
      <c r="T30" s="32"/>
      <c r="U30" s="32"/>
      <c r="V30" s="32"/>
      <c r="W30" s="32"/>
    </row>
    <row r="31" spans="1:25" ht="15.75" customHeight="1" x14ac:dyDescent="0.2">
      <c r="A31" s="33"/>
      <c r="B31" s="32"/>
      <c r="C31" s="32"/>
      <c r="D31" s="32"/>
      <c r="E31" s="32"/>
      <c r="F31" s="32"/>
      <c r="G31" s="32"/>
      <c r="H31" s="32"/>
      <c r="I31" s="32"/>
      <c r="J31" s="32"/>
      <c r="K31" s="32"/>
      <c r="L31" s="32"/>
      <c r="M31" s="32"/>
      <c r="N31" s="32"/>
      <c r="O31" s="32"/>
      <c r="P31" s="32"/>
      <c r="Q31" s="32"/>
      <c r="R31" s="32"/>
      <c r="S31" s="32"/>
      <c r="T31" s="32"/>
      <c r="U31" s="32"/>
      <c r="V31" s="32"/>
      <c r="W31" s="32"/>
      <c r="X31" s="32"/>
      <c r="Y31" s="32"/>
    </row>
    <row r="32" spans="1:25" ht="15.75" customHeight="1" x14ac:dyDescent="0.2">
      <c r="A32" s="33"/>
      <c r="B32" s="32"/>
      <c r="C32" s="32"/>
      <c r="D32" s="32"/>
      <c r="E32" s="32"/>
      <c r="F32" s="32"/>
      <c r="G32" s="32"/>
      <c r="H32" s="32"/>
      <c r="I32" s="32"/>
      <c r="J32" s="32"/>
      <c r="K32" s="32"/>
      <c r="L32" s="32"/>
      <c r="M32" s="32"/>
      <c r="N32" s="32"/>
      <c r="O32" s="32"/>
      <c r="P32" s="32"/>
      <c r="Q32" s="32"/>
      <c r="R32" s="32"/>
      <c r="S32" s="32"/>
      <c r="T32" s="32"/>
      <c r="U32" s="32"/>
      <c r="V32" s="32"/>
      <c r="W32" s="32"/>
      <c r="X32" s="32"/>
      <c r="Y32" s="32"/>
    </row>
    <row r="33" spans="1:25" ht="15.75" customHeight="1" x14ac:dyDescent="0.2">
      <c r="A33" s="33"/>
      <c r="B33" s="32"/>
      <c r="C33" s="32"/>
      <c r="D33" s="32"/>
      <c r="E33" s="32"/>
      <c r="F33" s="32"/>
      <c r="G33" s="32"/>
      <c r="H33" s="32"/>
      <c r="I33" s="32"/>
      <c r="J33" s="32"/>
      <c r="K33" s="32"/>
      <c r="L33" s="32"/>
      <c r="M33" s="32"/>
      <c r="N33" s="32"/>
      <c r="O33" s="32"/>
      <c r="P33" s="32"/>
      <c r="Q33" s="32"/>
      <c r="R33" s="32"/>
      <c r="S33" s="32"/>
      <c r="T33" s="32"/>
      <c r="U33" s="32"/>
      <c r="V33" s="32"/>
      <c r="W33" s="32"/>
      <c r="X33" s="32"/>
      <c r="Y33" s="32"/>
    </row>
    <row r="34" spans="1:25" ht="15.75" customHeight="1" x14ac:dyDescent="0.2">
      <c r="A34" s="33"/>
      <c r="B34" s="32"/>
      <c r="C34" s="32"/>
      <c r="D34" s="32"/>
      <c r="E34" s="32"/>
      <c r="F34" s="32"/>
      <c r="G34" s="32"/>
      <c r="H34" s="32"/>
      <c r="I34" s="32"/>
      <c r="J34" s="32"/>
      <c r="K34" s="32"/>
      <c r="L34" s="32"/>
      <c r="M34" s="32"/>
      <c r="N34" s="32"/>
      <c r="O34" s="32"/>
      <c r="P34" s="32"/>
      <c r="Q34" s="32"/>
      <c r="R34" s="32"/>
      <c r="S34" s="32"/>
      <c r="T34" s="32"/>
      <c r="U34" s="32"/>
      <c r="V34" s="32"/>
      <c r="W34" s="32"/>
      <c r="X34" s="32"/>
      <c r="Y34" s="32"/>
    </row>
    <row r="35" spans="1:25" ht="15.75" customHeight="1" x14ac:dyDescent="0.2">
      <c r="A35" s="33"/>
      <c r="B35" s="32"/>
      <c r="C35" s="32"/>
      <c r="D35" s="32"/>
      <c r="E35" s="32"/>
      <c r="F35" s="32"/>
      <c r="G35" s="32"/>
      <c r="H35" s="32"/>
      <c r="I35" s="32"/>
      <c r="J35" s="32"/>
      <c r="K35" s="32"/>
      <c r="L35" s="32"/>
      <c r="M35" s="32"/>
      <c r="N35" s="32"/>
      <c r="O35" s="32"/>
      <c r="P35" s="32"/>
      <c r="Q35" s="32"/>
      <c r="R35" s="32"/>
      <c r="S35" s="32"/>
      <c r="T35" s="32"/>
      <c r="U35" s="32"/>
      <c r="V35" s="32"/>
      <c r="W35" s="32"/>
      <c r="X35" s="32"/>
      <c r="Y35" s="32"/>
    </row>
    <row r="36" spans="1:25" ht="15.75" customHeight="1" x14ac:dyDescent="0.2">
      <c r="A36" s="33"/>
      <c r="B36" s="32"/>
      <c r="C36" s="32"/>
      <c r="D36" s="32"/>
      <c r="E36" s="32"/>
      <c r="F36" s="32"/>
      <c r="G36" s="32"/>
      <c r="H36" s="32"/>
      <c r="I36" s="32"/>
      <c r="J36" s="32"/>
      <c r="K36" s="32"/>
      <c r="L36" s="32"/>
      <c r="M36" s="32"/>
      <c r="N36" s="32"/>
      <c r="O36" s="32"/>
      <c r="P36" s="32"/>
      <c r="Q36" s="32"/>
      <c r="R36" s="32"/>
      <c r="S36" s="32"/>
      <c r="T36" s="32"/>
      <c r="U36" s="32"/>
      <c r="V36" s="32"/>
      <c r="W36" s="32"/>
      <c r="X36" s="32"/>
      <c r="Y36" s="32"/>
    </row>
    <row r="37" spans="1:25" ht="15.75" customHeight="1" x14ac:dyDescent="0.2">
      <c r="A37" s="33"/>
      <c r="B37" s="32"/>
      <c r="C37" s="32"/>
      <c r="D37" s="32"/>
      <c r="E37" s="32"/>
      <c r="F37" s="32"/>
      <c r="G37" s="32"/>
      <c r="H37" s="32"/>
      <c r="I37" s="32"/>
      <c r="J37" s="32"/>
      <c r="K37" s="32"/>
      <c r="L37" s="32"/>
      <c r="M37" s="32"/>
      <c r="N37" s="32"/>
      <c r="O37" s="32"/>
      <c r="P37" s="32"/>
      <c r="Q37" s="32"/>
      <c r="R37" s="32"/>
      <c r="S37" s="32"/>
      <c r="T37" s="32"/>
      <c r="U37" s="32"/>
      <c r="V37" s="32"/>
      <c r="W37" s="32"/>
      <c r="X37" s="32"/>
      <c r="Y37" s="32"/>
    </row>
    <row r="38" spans="1:25" ht="15.75" customHeight="1" x14ac:dyDescent="0.2">
      <c r="A38" s="33"/>
      <c r="B38" s="32"/>
      <c r="C38" s="32"/>
      <c r="D38" s="32"/>
      <c r="E38" s="32"/>
      <c r="F38" s="32"/>
      <c r="G38" s="32"/>
      <c r="H38" s="32"/>
      <c r="I38" s="32"/>
      <c r="J38" s="32"/>
      <c r="K38" s="32"/>
      <c r="L38" s="32"/>
      <c r="M38" s="32"/>
      <c r="N38" s="32"/>
      <c r="O38" s="32"/>
      <c r="P38" s="32"/>
      <c r="Q38" s="32"/>
      <c r="R38" s="32"/>
      <c r="S38" s="32"/>
      <c r="T38" s="32"/>
      <c r="U38" s="32"/>
      <c r="V38" s="32"/>
      <c r="W38" s="32"/>
      <c r="X38" s="32"/>
      <c r="Y38" s="32"/>
    </row>
    <row r="39" spans="1:25" ht="15.75" customHeight="1" x14ac:dyDescent="0.2">
      <c r="A39" s="33"/>
      <c r="B39" s="32"/>
      <c r="C39" s="32"/>
      <c r="D39" s="32"/>
      <c r="E39" s="32"/>
      <c r="F39" s="32"/>
      <c r="G39" s="32"/>
      <c r="H39" s="32"/>
      <c r="I39" s="32"/>
      <c r="J39" s="32"/>
      <c r="K39" s="32"/>
      <c r="L39" s="32"/>
      <c r="M39" s="32"/>
      <c r="N39" s="32"/>
      <c r="O39" s="32"/>
      <c r="P39" s="32"/>
      <c r="Q39" s="32"/>
      <c r="R39" s="32"/>
      <c r="S39" s="32"/>
      <c r="T39" s="32"/>
      <c r="U39" s="32"/>
      <c r="V39" s="32"/>
      <c r="W39" s="32"/>
      <c r="X39" s="32"/>
      <c r="Y39" s="32"/>
    </row>
    <row r="40" spans="1:25" ht="15.75" customHeight="1" x14ac:dyDescent="0.2">
      <c r="A40" s="33"/>
      <c r="B40" s="32"/>
      <c r="C40" s="32"/>
      <c r="D40" s="32"/>
      <c r="E40" s="32"/>
      <c r="F40" s="32"/>
      <c r="G40" s="32"/>
      <c r="H40" s="32"/>
      <c r="I40" s="32"/>
      <c r="J40" s="32"/>
      <c r="K40" s="32"/>
      <c r="L40" s="32"/>
      <c r="M40" s="32"/>
      <c r="N40" s="32"/>
      <c r="O40" s="32"/>
      <c r="P40" s="32"/>
      <c r="Q40" s="32"/>
      <c r="R40" s="32"/>
      <c r="S40" s="32"/>
      <c r="T40" s="32"/>
      <c r="U40" s="32"/>
      <c r="V40" s="32"/>
      <c r="W40" s="32"/>
      <c r="X40" s="32"/>
      <c r="Y40" s="32"/>
    </row>
    <row r="41" spans="1:25" ht="15.75" customHeight="1" x14ac:dyDescent="0.2">
      <c r="A41" s="33"/>
      <c r="B41" s="32"/>
      <c r="C41" s="32"/>
      <c r="D41" s="32"/>
      <c r="E41" s="32"/>
      <c r="F41" s="32"/>
      <c r="G41" s="32"/>
      <c r="H41" s="32"/>
      <c r="I41" s="32"/>
      <c r="J41" s="32"/>
      <c r="K41" s="32"/>
      <c r="L41" s="32"/>
      <c r="M41" s="32"/>
      <c r="N41" s="32"/>
      <c r="O41" s="32"/>
      <c r="P41" s="32"/>
      <c r="Q41" s="32"/>
      <c r="R41" s="32"/>
      <c r="S41" s="32"/>
      <c r="T41" s="32"/>
      <c r="U41" s="32"/>
      <c r="V41" s="32"/>
      <c r="W41" s="32"/>
      <c r="X41" s="32"/>
      <c r="Y41" s="32"/>
    </row>
    <row r="42" spans="1:25" ht="15.75" customHeight="1" x14ac:dyDescent="0.2">
      <c r="A42" s="33"/>
      <c r="B42" s="32"/>
      <c r="C42" s="32"/>
      <c r="D42" s="32"/>
      <c r="E42" s="32"/>
      <c r="F42" s="32"/>
      <c r="G42" s="32"/>
      <c r="H42" s="32"/>
      <c r="I42" s="32"/>
      <c r="J42" s="32"/>
      <c r="K42" s="32"/>
      <c r="L42" s="32"/>
      <c r="M42" s="32"/>
      <c r="N42" s="32"/>
      <c r="O42" s="32"/>
      <c r="P42" s="32"/>
      <c r="Q42" s="32"/>
      <c r="R42" s="32"/>
      <c r="S42" s="32"/>
      <c r="T42" s="32"/>
      <c r="U42" s="32"/>
      <c r="V42" s="32"/>
      <c r="W42" s="32"/>
      <c r="X42" s="32"/>
      <c r="Y42" s="32"/>
    </row>
    <row r="43" spans="1:25" ht="15.75" customHeight="1" x14ac:dyDescent="0.2">
      <c r="A43" s="33"/>
      <c r="B43" s="32"/>
      <c r="C43" s="32"/>
      <c r="D43" s="32"/>
      <c r="E43" s="32"/>
      <c r="F43" s="32"/>
      <c r="G43" s="32"/>
      <c r="H43" s="32"/>
      <c r="I43" s="32"/>
      <c r="J43" s="32"/>
      <c r="K43" s="32"/>
      <c r="L43" s="32"/>
      <c r="M43" s="32"/>
      <c r="N43" s="32"/>
      <c r="O43" s="32"/>
      <c r="P43" s="32"/>
      <c r="Q43" s="32"/>
      <c r="R43" s="32"/>
      <c r="S43" s="32"/>
      <c r="T43" s="32"/>
      <c r="U43" s="32"/>
      <c r="V43" s="32"/>
      <c r="W43" s="32"/>
      <c r="X43" s="32"/>
      <c r="Y43" s="32"/>
    </row>
    <row r="44" spans="1:25" ht="15.75" customHeight="1" x14ac:dyDescent="0.2">
      <c r="A44" s="33"/>
      <c r="B44" s="32"/>
      <c r="C44" s="32"/>
      <c r="D44" s="32"/>
      <c r="E44" s="32"/>
      <c r="F44" s="32"/>
      <c r="G44" s="32"/>
      <c r="H44" s="32"/>
      <c r="I44" s="32"/>
      <c r="J44" s="32"/>
      <c r="K44" s="32"/>
      <c r="L44" s="32"/>
      <c r="M44" s="32"/>
      <c r="N44" s="32"/>
      <c r="O44" s="32"/>
      <c r="P44" s="32"/>
      <c r="Q44" s="32"/>
      <c r="R44" s="32"/>
      <c r="S44" s="32"/>
      <c r="T44" s="32"/>
      <c r="U44" s="32"/>
      <c r="V44" s="32"/>
      <c r="W44" s="32"/>
      <c r="X44" s="32"/>
      <c r="Y44" s="32"/>
    </row>
    <row r="45" spans="1:25" ht="15.75" customHeight="1" x14ac:dyDescent="0.2">
      <c r="A45" s="33"/>
      <c r="B45" s="32"/>
      <c r="C45" s="32"/>
      <c r="D45" s="32"/>
      <c r="E45" s="32"/>
      <c r="F45" s="32"/>
      <c r="G45" s="32"/>
      <c r="H45" s="32"/>
      <c r="I45" s="32"/>
      <c r="J45" s="32"/>
      <c r="K45" s="32"/>
      <c r="L45" s="32"/>
      <c r="M45" s="32"/>
      <c r="N45" s="32"/>
      <c r="O45" s="32"/>
      <c r="P45" s="32"/>
      <c r="Q45" s="32"/>
      <c r="R45" s="32"/>
      <c r="S45" s="32"/>
      <c r="T45" s="32"/>
      <c r="U45" s="32"/>
      <c r="V45" s="32"/>
      <c r="W45" s="32"/>
      <c r="X45" s="32"/>
      <c r="Y45" s="32"/>
    </row>
    <row r="46" spans="1:25" ht="15.75" customHeight="1" x14ac:dyDescent="0.2">
      <c r="A46" s="33"/>
      <c r="B46" s="32"/>
      <c r="C46" s="32"/>
      <c r="D46" s="32"/>
      <c r="E46" s="32"/>
      <c r="F46" s="32"/>
      <c r="G46" s="32"/>
      <c r="H46" s="32"/>
      <c r="I46" s="32"/>
      <c r="J46" s="32"/>
      <c r="K46" s="32"/>
      <c r="L46" s="32"/>
      <c r="M46" s="32"/>
      <c r="N46" s="32"/>
      <c r="O46" s="32"/>
      <c r="P46" s="32"/>
      <c r="Q46" s="32"/>
      <c r="R46" s="32"/>
      <c r="S46" s="32"/>
      <c r="T46" s="32"/>
      <c r="U46" s="32"/>
      <c r="V46" s="32"/>
      <c r="W46" s="32"/>
      <c r="X46" s="32"/>
      <c r="Y46" s="32"/>
    </row>
    <row r="47" spans="1:25" ht="15.75" customHeight="1" x14ac:dyDescent="0.2">
      <c r="A47" s="33"/>
      <c r="B47" s="32"/>
      <c r="C47" s="32"/>
      <c r="D47" s="32"/>
      <c r="E47" s="32"/>
      <c r="F47" s="32"/>
      <c r="G47" s="32"/>
      <c r="H47" s="32"/>
      <c r="I47" s="32"/>
      <c r="J47" s="32"/>
      <c r="K47" s="32"/>
      <c r="L47" s="32"/>
      <c r="M47" s="32"/>
      <c r="N47" s="32"/>
      <c r="O47" s="32"/>
      <c r="P47" s="32"/>
      <c r="Q47" s="32"/>
      <c r="R47" s="32"/>
      <c r="S47" s="32"/>
      <c r="T47" s="32"/>
      <c r="U47" s="32"/>
      <c r="V47" s="32"/>
      <c r="W47" s="32"/>
      <c r="X47" s="32"/>
      <c r="Y47" s="32"/>
    </row>
    <row r="48" spans="1:25" ht="15.75" customHeight="1" x14ac:dyDescent="0.2">
      <c r="A48" s="33"/>
      <c r="B48" s="32"/>
      <c r="C48" s="32"/>
      <c r="D48" s="32"/>
      <c r="E48" s="32"/>
      <c r="F48" s="32"/>
      <c r="G48" s="32"/>
      <c r="H48" s="32"/>
      <c r="I48" s="32"/>
      <c r="J48" s="32"/>
      <c r="K48" s="32"/>
      <c r="L48" s="32"/>
      <c r="M48" s="32"/>
      <c r="N48" s="32"/>
      <c r="O48" s="32"/>
      <c r="P48" s="32"/>
      <c r="Q48" s="32"/>
      <c r="R48" s="32"/>
      <c r="S48" s="32"/>
      <c r="T48" s="32"/>
      <c r="U48" s="32"/>
      <c r="V48" s="32"/>
      <c r="W48" s="32"/>
      <c r="X48" s="32"/>
      <c r="Y48" s="32"/>
    </row>
    <row r="49" spans="1:25" ht="15.75" customHeight="1" x14ac:dyDescent="0.2">
      <c r="A49" s="33"/>
      <c r="B49" s="32"/>
      <c r="C49" s="32"/>
      <c r="D49" s="32"/>
      <c r="E49" s="32"/>
      <c r="F49" s="32"/>
      <c r="G49" s="32"/>
      <c r="H49" s="32"/>
      <c r="I49" s="32"/>
      <c r="J49" s="32"/>
      <c r="K49" s="32"/>
      <c r="L49" s="32"/>
      <c r="M49" s="32"/>
      <c r="N49" s="32"/>
      <c r="O49" s="32"/>
      <c r="P49" s="32"/>
      <c r="Q49" s="32"/>
      <c r="R49" s="32"/>
      <c r="S49" s="32"/>
      <c r="T49" s="32"/>
      <c r="U49" s="32"/>
      <c r="V49" s="32"/>
      <c r="W49" s="32"/>
      <c r="X49" s="32"/>
      <c r="Y49" s="32"/>
    </row>
    <row r="50" spans="1:25" ht="15.75" customHeight="1" x14ac:dyDescent="0.2">
      <c r="A50" s="33"/>
      <c r="B50" s="32"/>
      <c r="C50" s="32"/>
      <c r="D50" s="32"/>
      <c r="E50" s="32"/>
      <c r="F50" s="32"/>
      <c r="G50" s="32"/>
      <c r="H50" s="32"/>
      <c r="I50" s="32"/>
      <c r="J50" s="32"/>
      <c r="K50" s="32"/>
      <c r="L50" s="32"/>
      <c r="M50" s="32"/>
      <c r="N50" s="32"/>
      <c r="O50" s="32"/>
      <c r="P50" s="32"/>
      <c r="Q50" s="32"/>
      <c r="R50" s="32"/>
      <c r="S50" s="32"/>
      <c r="T50" s="32"/>
      <c r="U50" s="32"/>
      <c r="V50" s="32"/>
      <c r="W50" s="32"/>
      <c r="X50" s="32"/>
      <c r="Y50" s="32"/>
    </row>
    <row r="51" spans="1:25" ht="15.75" customHeight="1" x14ac:dyDescent="0.2">
      <c r="A51" s="33"/>
      <c r="B51" s="32"/>
      <c r="C51" s="32"/>
      <c r="D51" s="32"/>
      <c r="E51" s="32"/>
      <c r="F51" s="32"/>
      <c r="G51" s="32"/>
      <c r="H51" s="32"/>
      <c r="I51" s="32"/>
      <c r="J51" s="32"/>
      <c r="K51" s="32"/>
      <c r="L51" s="32"/>
      <c r="M51" s="32"/>
      <c r="N51" s="32"/>
      <c r="O51" s="32"/>
      <c r="P51" s="32"/>
      <c r="Q51" s="32"/>
      <c r="R51" s="32"/>
      <c r="S51" s="32"/>
      <c r="T51" s="32"/>
      <c r="U51" s="32"/>
      <c r="V51" s="32"/>
      <c r="W51" s="32"/>
      <c r="X51" s="32"/>
      <c r="Y51" s="32"/>
    </row>
    <row r="52" spans="1:25" ht="15.75" customHeight="1" x14ac:dyDescent="0.2">
      <c r="A52" s="33"/>
      <c r="B52" s="32"/>
      <c r="C52" s="32"/>
      <c r="D52" s="32"/>
      <c r="E52" s="32"/>
      <c r="F52" s="32"/>
      <c r="G52" s="32"/>
      <c r="H52" s="32"/>
      <c r="I52" s="32"/>
      <c r="J52" s="32"/>
      <c r="K52" s="32"/>
      <c r="L52" s="32"/>
      <c r="M52" s="32"/>
      <c r="N52" s="32"/>
      <c r="O52" s="32"/>
      <c r="P52" s="32"/>
      <c r="Q52" s="32"/>
      <c r="R52" s="32"/>
      <c r="S52" s="32"/>
      <c r="T52" s="32"/>
      <c r="U52" s="32"/>
      <c r="V52" s="32"/>
      <c r="W52" s="32"/>
      <c r="X52" s="32"/>
      <c r="Y52" s="32"/>
    </row>
    <row r="53" spans="1:25" ht="15.75" customHeight="1" x14ac:dyDescent="0.2">
      <c r="A53" s="33"/>
      <c r="B53" s="32"/>
      <c r="C53" s="32"/>
      <c r="D53" s="32"/>
      <c r="E53" s="32"/>
      <c r="F53" s="32"/>
      <c r="G53" s="32"/>
      <c r="H53" s="32"/>
      <c r="I53" s="32"/>
      <c r="J53" s="32"/>
      <c r="K53" s="32"/>
      <c r="L53" s="32"/>
      <c r="M53" s="32"/>
      <c r="N53" s="32"/>
      <c r="O53" s="32"/>
      <c r="P53" s="32"/>
      <c r="Q53" s="32"/>
      <c r="R53" s="32"/>
      <c r="S53" s="32"/>
      <c r="T53" s="32"/>
      <c r="U53" s="32"/>
      <c r="V53" s="32"/>
      <c r="W53" s="32"/>
      <c r="X53" s="32"/>
      <c r="Y53" s="32"/>
    </row>
    <row r="54" spans="1:25" ht="15.75" customHeight="1" x14ac:dyDescent="0.2">
      <c r="A54" s="33"/>
      <c r="B54" s="32"/>
      <c r="C54" s="32"/>
      <c r="D54" s="32"/>
      <c r="E54" s="32"/>
      <c r="F54" s="32"/>
      <c r="G54" s="32"/>
      <c r="H54" s="32"/>
      <c r="I54" s="32"/>
      <c r="J54" s="32"/>
      <c r="K54" s="32"/>
      <c r="L54" s="32"/>
      <c r="M54" s="32"/>
      <c r="N54" s="32"/>
      <c r="O54" s="32"/>
      <c r="P54" s="32"/>
      <c r="Q54" s="32"/>
      <c r="R54" s="32"/>
      <c r="S54" s="32"/>
      <c r="T54" s="32"/>
      <c r="U54" s="32"/>
      <c r="V54" s="32"/>
      <c r="W54" s="32"/>
      <c r="X54" s="32"/>
      <c r="Y54" s="32"/>
    </row>
  </sheetData>
  <sheetProtection password="B6E1" sheet="1" objects="1" scenarios="1" formatRows="0" selectLockedCells="1"/>
  <mergeCells count="3">
    <mergeCell ref="A1:F1"/>
    <mergeCell ref="A2:D2"/>
    <mergeCell ref="A3:D3"/>
  </mergeCells>
  <dataValidations count="2">
    <dataValidation type="whole" operator="greaterThanOrEqual" allowBlank="1" showInputMessage="1" showErrorMessage="1" errorTitle="Conteúdo Inválido" error="Digite apenas números inteiros ou deixe em branco." sqref="C5:C12">
      <formula1>0</formula1>
    </dataValidation>
    <dataValidation operator="greaterThanOrEqual" allowBlank="1" showInputMessage="1" showErrorMessage="1" sqref="D5:D12"/>
  </dataValidation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13</vt:i4>
      </vt:variant>
      <vt:variant>
        <vt:lpstr>Intervalos nomeados</vt:lpstr>
      </vt:variant>
      <vt:variant>
        <vt:i4>1</vt:i4>
      </vt:variant>
    </vt:vector>
  </HeadingPairs>
  <TitlesOfParts>
    <vt:vector size="14" baseType="lpstr">
      <vt:lpstr>INSTRUÇÕES</vt:lpstr>
      <vt:lpstr>Município Sustentável</vt:lpstr>
      <vt:lpstr>Estrutura de Ed Ambiental</vt:lpstr>
      <vt:lpstr>Conselho Municipal</vt:lpstr>
      <vt:lpstr>Biodiversidade</vt:lpstr>
      <vt:lpstr>Gestão das águas</vt:lpstr>
      <vt:lpstr>Qualidade do ar</vt:lpstr>
      <vt:lpstr>Uso do Solo</vt:lpstr>
      <vt:lpstr>Arborização Urbana</vt:lpstr>
      <vt:lpstr>Esgoto Tratado</vt:lpstr>
      <vt:lpstr>Resíduos Sólidos</vt:lpstr>
      <vt:lpstr>% Preenchida</vt:lpstr>
      <vt:lpstr>Plan1</vt:lpstr>
      <vt:lpstr>'Município Sustentável'!Area_de_impressao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Luiza Ahern Beraldo</dc:creator>
  <cp:lastModifiedBy>Ana Vitória</cp:lastModifiedBy>
  <cp:lastPrinted>2018-11-28T19:47:49Z</cp:lastPrinted>
  <dcterms:created xsi:type="dcterms:W3CDTF">2018-03-02T19:09:54Z</dcterms:created>
  <dcterms:modified xsi:type="dcterms:W3CDTF">2021-09-13T16:58:24Z</dcterms:modified>
</cp:coreProperties>
</file>